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786" firstSheet="1" activeTab="1"/>
  </bookViews>
  <sheets>
    <sheet name="Macro1" sheetId="1" state="hidden" r:id="rId1"/>
    <sheet name="封面" sheetId="2" r:id="rId2"/>
    <sheet name="  收支预算总表" sheetId="3" r:id="rId3"/>
    <sheet name="部门收入总表" sheetId="4" r:id="rId4"/>
    <sheet name="（功能分类）支出预算表" sheetId="5" r:id="rId5"/>
    <sheet name="财政拨款收支总表" sheetId="6" r:id="rId6"/>
    <sheet name="一般公共预算支出表" sheetId="7" r:id="rId7"/>
    <sheet name="经济分类支出预算表" sheetId="8" r:id="rId8"/>
    <sheet name="三公经费" sheetId="9" r:id="rId9"/>
    <sheet name="政府性基金预算支出表" sheetId="10" r:id="rId10"/>
    <sheet name="部门绩效" sheetId="11" r:id="rId11"/>
    <sheet name="项目绩效" sheetId="12" r:id="rId12"/>
  </sheets>
  <definedNames>
    <definedName name="AUTO_ACTIVATE" localSheetId="0" hidden="1">'Macro1'!$A$2</definedName>
    <definedName name="AUTO_ACTIVATE" localSheetId="8" hidden="1">'Macro1'!$A$2</definedName>
    <definedName name="_xlnm.Print_Titles" localSheetId="7">'经济分类支出预算表'!$1:$6</definedName>
  </definedNames>
  <calcPr fullCalcOnLoad="1"/>
</workbook>
</file>

<file path=xl/sharedStrings.xml><?xml version="1.0" encoding="utf-8"?>
<sst xmlns="http://schemas.openxmlformats.org/spreadsheetml/2006/main" count="666" uniqueCount="356">
  <si>
    <t xml:space="preserve">  黔东南州政协办公室</t>
  </si>
  <si>
    <t xml:space="preserve">  2022年部门预算</t>
  </si>
  <si>
    <t xml:space="preserve">  报送日期：2022年 2月10日</t>
  </si>
  <si>
    <t>附件2：</t>
  </si>
  <si>
    <t>表一</t>
  </si>
  <si>
    <t>黔东南州政协办公室2022年度预算收支预算总表</t>
  </si>
  <si>
    <t>单位：万元</t>
  </si>
  <si>
    <t>2022年收入</t>
  </si>
  <si>
    <t>2022年支出</t>
  </si>
  <si>
    <t>项目</t>
  </si>
  <si>
    <t>预算数</t>
  </si>
  <si>
    <t>预算</t>
  </si>
  <si>
    <t>备注</t>
  </si>
  <si>
    <t>一、一般公共预算拨款收入</t>
  </si>
  <si>
    <t>一、一般公共服务支出</t>
  </si>
  <si>
    <t>二、政府性基金预算收入</t>
  </si>
  <si>
    <t>二、外交支出</t>
  </si>
  <si>
    <t>三、事业收入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</si>
  <si>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</si>
  <si>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</si>
  <si>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</si>
  <si>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</si>
  <si>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</si>
  <si>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</si>
  <si>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</si>
  <si>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</si>
  <si>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</si>
  <si>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</si>
  <si>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</si>
  <si>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</si>
  <si>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</si>
  <si>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</si>
  <si>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</si>
  <si>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</si>
  <si>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</si>
  <si>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</si>
  <si>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</si>
  <si>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</si>
  <si>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</si>
  <si>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</si>
  <si>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</si>
  <si>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上年结转</t>
  </si>
  <si>
    <t>结转下年</t>
  </si>
  <si>
    <t>收入总计</t>
  </si>
  <si>
    <t>支出总计</t>
  </si>
  <si>
    <t>表二</t>
  </si>
  <si>
    <t>黔东南州政协办公室2022年度部门收入总表</t>
  </si>
  <si>
    <t>科目编码</t>
  </si>
  <si>
    <t>科目名称</t>
  </si>
  <si>
    <t>合计</t>
  </si>
  <si>
    <t>一般公共预算拨款收入</t>
  </si>
  <si>
    <t>政府性基金预算拨款收入</t>
  </si>
  <si>
    <t>事业收入</t>
  </si>
  <si>
    <t>其他收入</t>
  </si>
  <si>
    <t>类</t>
  </si>
  <si>
    <t>款</t>
  </si>
  <si>
    <t>项</t>
  </si>
  <si>
    <t>占比</t>
  </si>
  <si>
    <t>02</t>
  </si>
  <si>
    <t>01</t>
  </si>
  <si>
    <t>行政运行</t>
  </si>
  <si>
    <t>201</t>
  </si>
  <si>
    <t>一般行政管理事务</t>
  </si>
  <si>
    <t>04</t>
  </si>
  <si>
    <t>政协会议</t>
  </si>
  <si>
    <t>05</t>
  </si>
  <si>
    <t>委员视察</t>
  </si>
  <si>
    <t>99</t>
  </si>
  <si>
    <t>其他政协事务支出</t>
  </si>
  <si>
    <t>208</t>
  </si>
  <si>
    <t>行政单位离退休</t>
  </si>
  <si>
    <t>机关事业单位基本养老保险缴费支出</t>
  </si>
  <si>
    <t>06</t>
  </si>
  <si>
    <t>机关事业单位职业年金缴费支出</t>
  </si>
  <si>
    <t>210</t>
  </si>
  <si>
    <t>11</t>
  </si>
  <si>
    <t>行政单位医疗</t>
  </si>
  <si>
    <t>221</t>
  </si>
  <si>
    <t>住房公积金</t>
  </si>
  <si>
    <t>表三</t>
  </si>
  <si>
    <t>黔东南州政协办公室2022年度部门支出总表</t>
  </si>
  <si>
    <t>基本支出</t>
  </si>
  <si>
    <t>项目支出</t>
  </si>
  <si>
    <t>事业支出</t>
  </si>
  <si>
    <t>其他支出</t>
  </si>
  <si>
    <t>说明：1.本表反映2022年度收入总计对应的支出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</si>
  <si>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</si>
  <si>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</si>
  <si>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t>
  </si>
  <si>
    <t xml:space="preserve">        项目支出计划。</t>
  </si>
  <si>
    <t>表四</t>
  </si>
  <si>
    <t>黔东南州政协办公室2022年度财政拨款收支总表</t>
  </si>
  <si>
    <t>收入</t>
  </si>
  <si>
    <t>支出</t>
  </si>
  <si>
    <t>项目（功能分类科目类级科目）</t>
  </si>
  <si>
    <t>一般公共预算拨款</t>
  </si>
  <si>
    <t>政府性基金预算</t>
  </si>
  <si>
    <t>一、本年收入</t>
  </si>
  <si>
    <t>（一）一般公共预算拨款</t>
  </si>
  <si>
    <t>（二）政府性基金预算拨款</t>
  </si>
  <si>
    <t>二、上年结转</t>
  </si>
  <si>
    <t>表五</t>
  </si>
  <si>
    <t>黔东南州政协办公室2022年度一般公共预算支出表</t>
  </si>
  <si>
    <t>说明：1.本表反映当年一般公共预算拨款安排的支出。</t>
  </si>
  <si>
    <t>表六</t>
  </si>
  <si>
    <t>黔东南州政协办公室2022年一般公共预算基本支出明细表</t>
  </si>
  <si>
    <t>政府预算经济分类科目</t>
  </si>
  <si>
    <t>部门预算经济分类科目</t>
  </si>
  <si>
    <t>金  额</t>
  </si>
  <si>
    <r>
      <t>*</t>
    </r>
    <r>
      <rPr>
        <b/>
        <sz val="12"/>
        <color indexed="8"/>
        <rFont val="宋体"/>
        <family val="0"/>
      </rPr>
      <t>*</t>
    </r>
  </si>
  <si>
    <t>合   计</t>
  </si>
  <si>
    <t>工资福利支出</t>
  </si>
  <si>
    <t>工资奖金津补贴</t>
  </si>
  <si>
    <t>基本工资</t>
  </si>
  <si>
    <t>津贴补贴</t>
  </si>
  <si>
    <t>03</t>
  </si>
  <si>
    <t>奖金</t>
  </si>
  <si>
    <t>07</t>
  </si>
  <si>
    <t>绩效工资</t>
  </si>
  <si>
    <t>社会保障缴费</t>
  </si>
  <si>
    <t>08</t>
  </si>
  <si>
    <t>机关事业单位基本养老保险缴费</t>
  </si>
  <si>
    <t>09</t>
  </si>
  <si>
    <t>职业年金缴费</t>
  </si>
  <si>
    <t>10</t>
  </si>
  <si>
    <t>职工基本医疗保险缴费</t>
  </si>
  <si>
    <r>
      <t>1</t>
    </r>
    <r>
      <rPr>
        <sz val="12"/>
        <rFont val="宋体"/>
        <family val="0"/>
      </rPr>
      <t>1</t>
    </r>
  </si>
  <si>
    <t>公务员医疗补助缴费</t>
  </si>
  <si>
    <t>12</t>
  </si>
  <si>
    <t>其他社会保障缴费</t>
  </si>
  <si>
    <t>13</t>
  </si>
  <si>
    <t>其他工资福利支出</t>
  </si>
  <si>
    <t>伙食补助费</t>
  </si>
  <si>
    <t>机关商品和服务支出</t>
  </si>
  <si>
    <t>商品和服务支出</t>
  </si>
  <si>
    <t>办公经费</t>
  </si>
  <si>
    <t>办公费</t>
  </si>
  <si>
    <t>印刷费</t>
  </si>
  <si>
    <t>手续费</t>
  </si>
  <si>
    <t>水费</t>
  </si>
  <si>
    <t>电费</t>
  </si>
  <si>
    <t>邮电费</t>
  </si>
  <si>
    <t>取暖费</t>
  </si>
  <si>
    <t>物业管理费</t>
  </si>
  <si>
    <t>差旅费</t>
  </si>
  <si>
    <t>14</t>
  </si>
  <si>
    <t>租赁费</t>
  </si>
  <si>
    <t>28</t>
  </si>
  <si>
    <t>工会经费</t>
  </si>
  <si>
    <t>29</t>
  </si>
  <si>
    <t>福利费</t>
  </si>
  <si>
    <t>39</t>
  </si>
  <si>
    <t>其他交通费用</t>
  </si>
  <si>
    <t>税金及附加费用</t>
  </si>
  <si>
    <t>会议费</t>
  </si>
  <si>
    <t>15</t>
  </si>
  <si>
    <t>培训费</t>
  </si>
  <si>
    <t>16</t>
  </si>
  <si>
    <t>专用材料购置费</t>
  </si>
  <si>
    <t>18</t>
  </si>
  <si>
    <t>专用材料费</t>
  </si>
  <si>
    <t>24</t>
  </si>
  <si>
    <t>被装购置费</t>
  </si>
  <si>
    <t>25</t>
  </si>
  <si>
    <t>专用燃料费</t>
  </si>
  <si>
    <t>委托业务费</t>
  </si>
  <si>
    <t>咨询费</t>
  </si>
  <si>
    <t>26</t>
  </si>
  <si>
    <t>劳务费</t>
  </si>
  <si>
    <t>公务接待费</t>
  </si>
  <si>
    <t>17</t>
  </si>
  <si>
    <t>因公出国（境）费用</t>
  </si>
  <si>
    <t>公务用车运行维护费</t>
  </si>
  <si>
    <t>31</t>
  </si>
  <si>
    <t>维修（护）费</t>
  </si>
  <si>
    <t>其他商品和服务支出</t>
  </si>
  <si>
    <t>机关资本性支出（一）</t>
  </si>
  <si>
    <t>资本性支出</t>
  </si>
  <si>
    <r>
      <t>0</t>
    </r>
    <r>
      <rPr>
        <sz val="12"/>
        <rFont val="宋体"/>
        <family val="0"/>
      </rPr>
      <t>1</t>
    </r>
  </si>
  <si>
    <t>房屋建筑物购建</t>
  </si>
  <si>
    <t>公务用车购置</t>
  </si>
  <si>
    <t>设备购置</t>
  </si>
  <si>
    <t>办公设备购置</t>
  </si>
  <si>
    <t>专用设备购置</t>
  </si>
  <si>
    <r>
      <t>0</t>
    </r>
    <r>
      <rPr>
        <sz val="12"/>
        <rFont val="宋体"/>
        <family val="0"/>
      </rPr>
      <t>7</t>
    </r>
  </si>
  <si>
    <t>信息网络及软件购置更新</t>
  </si>
  <si>
    <t>其他资本性支出</t>
  </si>
  <si>
    <t>物资储备</t>
  </si>
  <si>
    <t>其他交通工具购置</t>
  </si>
  <si>
    <t>21</t>
  </si>
  <si>
    <t>文物和队列物购置</t>
  </si>
  <si>
    <t>对个人和家庭的补助</t>
  </si>
  <si>
    <t>社会福利和救助</t>
  </si>
  <si>
    <t>抚恤金</t>
  </si>
  <si>
    <t>生活补助</t>
  </si>
  <si>
    <t>奖励金</t>
  </si>
  <si>
    <t>助学金</t>
  </si>
  <si>
    <t>离退休费</t>
  </si>
  <si>
    <t>离休费</t>
  </si>
  <si>
    <t>退休费</t>
  </si>
  <si>
    <t>退职(役）费</t>
  </si>
  <si>
    <t>其他对个人和家庭的补助</t>
  </si>
  <si>
    <t>表七</t>
  </si>
  <si>
    <t>黔东南州政协办公室2022年度“三公”经费一般公共预算拨款支出情况表</t>
  </si>
  <si>
    <t>项  目</t>
  </si>
  <si>
    <t>2021年初预算数</t>
  </si>
  <si>
    <t>2022年初预算数</t>
  </si>
  <si>
    <t>“三公”经费支出占公共财政预算支出的比重（%）</t>
  </si>
  <si>
    <t>同比上年增减变化原因说明</t>
  </si>
  <si>
    <t>备  注</t>
  </si>
  <si>
    <t>受疫情影响，公务接待、公务用车预算减少</t>
  </si>
  <si>
    <t>一、因公出国（境）费</t>
  </si>
  <si>
    <t>二、公务接待费</t>
  </si>
  <si>
    <t>受疫情影响，公务接待预算减少</t>
  </si>
  <si>
    <t>三、公务车购置及运行费</t>
  </si>
  <si>
    <t>受疫情影响，公务活动用车预算减少</t>
  </si>
  <si>
    <r>
      <rPr>
        <sz val="12"/>
        <rFont val="宋体"/>
        <family val="0"/>
      </rPr>
      <t xml:space="preserve">    </t>
    </r>
    <r>
      <rPr>
        <sz val="12"/>
        <rFont val="宋体"/>
        <family val="0"/>
      </rPr>
      <t>1</t>
    </r>
    <r>
      <rPr>
        <sz val="12"/>
        <rFont val="宋体"/>
        <family val="0"/>
      </rPr>
      <t>.公务车运行维护费</t>
    </r>
  </si>
  <si>
    <r>
      <rPr>
        <sz val="12"/>
        <rFont val="宋体"/>
        <family val="0"/>
      </rPr>
      <t xml:space="preserve">    </t>
    </r>
    <r>
      <rPr>
        <sz val="12"/>
        <rFont val="宋体"/>
        <family val="0"/>
      </rPr>
      <t>2</t>
    </r>
    <r>
      <rPr>
        <sz val="12"/>
        <rFont val="宋体"/>
        <family val="0"/>
      </rPr>
      <t>.公务车购置</t>
    </r>
  </si>
  <si>
    <t>说明：1.因公出国（境）费，指单位工作人员公务出国（境）的住宿费，旅费、伙食补助费、杂费、培训费等支出。</t>
  </si>
  <si>
    <t xml:space="preserve">      2.公务用车购置及运行费，指单位公务用车购置费及租用费、燃料费、维修费、过路过桥费、保险费、安全</t>
  </si>
  <si>
    <t xml:space="preserve">        奖励费用等支出。</t>
  </si>
  <si>
    <t xml:space="preserve">      3.公务接待费，指单位按规定开支的各类公务接待支出。</t>
  </si>
  <si>
    <t xml:space="preserve">      4.“三公”经费公共财政拨款预算数是指当年年初预算安排的财政拨款数，不含执行中追加预算安排。</t>
  </si>
  <si>
    <t xml:space="preserve">      5.部门“三公”经费无相关支出的，须填“0”,并说明增减变化情况。</t>
  </si>
  <si>
    <t xml:space="preserve">      6.“三公”经费一般公共财政拨款预算数是指当年年初预算安排的财政拨款数，不含执行中追加预算安排</t>
  </si>
  <si>
    <t>表八</t>
  </si>
  <si>
    <t>黔东南州政协办公室2022年政府性基金预算支出表</t>
  </si>
  <si>
    <t>政府府基金预算支出</t>
  </si>
  <si>
    <t>无</t>
  </si>
  <si>
    <t>2022年部门预算没有安排政府性基金收入支出，收支均为零。</t>
  </si>
  <si>
    <t>表九</t>
  </si>
  <si>
    <t xml:space="preserve">黔东南州政协办公室2022年部门整体支出绩效目标                                                                             </t>
  </si>
  <si>
    <t>部门名称</t>
  </si>
  <si>
    <t>中国人民政治协商会议黔东南苗族侗族自治州委员会办公室</t>
  </si>
  <si>
    <t>年度预算申请（万元）</t>
  </si>
  <si>
    <t>资金总额</t>
  </si>
  <si>
    <t>按收入性质分</t>
  </si>
  <si>
    <t>按支出性质分</t>
  </si>
  <si>
    <t>其中：公共财政拨款：</t>
  </si>
  <si>
    <t>其中：基本支出：</t>
  </si>
  <si>
    <t xml:space="preserve">      政府性基金拨款：</t>
  </si>
  <si>
    <t xml:space="preserve">      项目支出：</t>
  </si>
  <si>
    <t>纳入专户管理的非税收入拨款：</t>
  </si>
  <si>
    <t>其他资金拨款：</t>
  </si>
  <si>
    <t>部门职能职责概述</t>
  </si>
  <si>
    <t>1、单位职能概况。人民政协的主要职能是对国家和地方的大政方针以及政治、经济、文化和社会生活中的重要问题在决策之前进行协商和就决策执行过程中的重要问题进行协商；对国家宪法、法律和法规的实施，重大方针政策的贯彻执行、国家机关及其工作人员的工作，通过建议和批评进行监督；对政治、经济、文化和社会生活中的重要问题以及人民群众普遍关心的问题，开展调查研究，反映社情民意，进行协商讨论。通过调研报告、提案、建议案或其他形式，向中国共产党和国家机关提出意见和建议</t>
  </si>
  <si>
    <t>整体绩效目标</t>
  </si>
  <si>
    <t>本部门（单位）年度主要工作任务实现的绩效目标：
1、召开州政协全会1次；2、召开州政协常委会及各专委会议11次；3、开展委员视察活动15次；4、购买委员学习资料400份；5、开展调研、外出考察学习活动15次；6、开展视察、协商、界别活动、重点提案督办等活动20次；7、开展政协委员履职培训、干部培训2次；8、开展党建活动1次；9、开展“书香政协”读书学习活动25次；10、开展智力支边项目推广活动2次；11、开展智力支边民族发展技术咨询指导活动2次；12、开展智力支边民族产业发展帮扶活动3次</t>
  </si>
  <si>
    <t>绩效指标</t>
  </si>
  <si>
    <t>一级指标</t>
  </si>
  <si>
    <t>二级指标</t>
  </si>
  <si>
    <t>指标内容</t>
  </si>
  <si>
    <t>指标值</t>
  </si>
  <si>
    <t>说明</t>
  </si>
  <si>
    <t>产出指标</t>
  </si>
  <si>
    <t>数量指标</t>
  </si>
  <si>
    <t>完成重点提案视察</t>
  </si>
  <si>
    <t>≥10个</t>
  </si>
  <si>
    <t/>
  </si>
  <si>
    <t>召开常委会、专委协商会议</t>
  </si>
  <si>
    <t>≥11次</t>
  </si>
  <si>
    <t>完成协商报告、调研报告</t>
  </si>
  <si>
    <t>≥10篇</t>
  </si>
  <si>
    <t>召开1次政协全会</t>
  </si>
  <si>
    <t>≥1次</t>
  </si>
  <si>
    <t>完成调研视察、协商考察次数</t>
  </si>
  <si>
    <t>≥15次</t>
  </si>
  <si>
    <t>编发《黔东南政协》期刊</t>
  </si>
  <si>
    <t>≥4期</t>
  </si>
  <si>
    <t>开展培训</t>
  </si>
  <si>
    <t>≥2次</t>
  </si>
  <si>
    <t>质量指标</t>
  </si>
  <si>
    <t>完成工作计划率</t>
  </si>
  <si>
    <t>=100%</t>
  </si>
  <si>
    <t>工作合格率</t>
  </si>
  <si>
    <t>时效指标</t>
  </si>
  <si>
    <t>按时完成率</t>
  </si>
  <si>
    <t>成本指标</t>
  </si>
  <si>
    <t>总支出</t>
  </si>
  <si>
    <t>≤20946320.88元</t>
  </si>
  <si>
    <t>效益指标</t>
  </si>
  <si>
    <t>社会效益指标</t>
  </si>
  <si>
    <t>提案促进黔东南州社会建设发展</t>
  </si>
  <si>
    <t>效果明显</t>
  </si>
  <si>
    <t>调研成果助推黔东南州产业发展</t>
  </si>
  <si>
    <t>培训提升黔东南州政协委员履职成效</t>
  </si>
  <si>
    <t>生态效益指标</t>
  </si>
  <si>
    <t>生态效益指标1</t>
  </si>
  <si>
    <t>可持续影响</t>
  </si>
  <si>
    <t>可持续影响1</t>
  </si>
  <si>
    <t>满意度指标</t>
  </si>
  <si>
    <t>服务对象       满意度</t>
  </si>
  <si>
    <t>群众对政协工作满意度</t>
  </si>
  <si>
    <t>≥80%</t>
  </si>
  <si>
    <t>媒体评论</t>
  </si>
  <si>
    <t>表十</t>
  </si>
  <si>
    <t>黔东南州政协办公室2022年部门预算项目支出绩效</t>
  </si>
  <si>
    <t>项目名称</t>
  </si>
  <si>
    <t>项目资金（万元）</t>
  </si>
  <si>
    <t>年度目标</t>
  </si>
  <si>
    <t>年度资金总额</t>
  </si>
  <si>
    <t>其中： 财政拨款</t>
  </si>
  <si>
    <t>其他资金</t>
  </si>
  <si>
    <t>数据指标</t>
  </si>
  <si>
    <t>经济效益指标</t>
  </si>
  <si>
    <t>可持续影响指标</t>
  </si>
  <si>
    <t>服务对象满意度指标</t>
  </si>
  <si>
    <t>合 计</t>
  </si>
  <si>
    <t>州政协调研、培训、文史资料整理及参政议政工作保障经费</t>
  </si>
  <si>
    <t>专项业务调研、外出考察学习，界别活动、民主评议；政协系统培训；政协委员履职培训、干部培训；智慧政协信息平台；文史资料系列丛书保障经费。</t>
  </si>
  <si>
    <t>出版文史系列丛书不少于1本，开展委员履职和干部培训不少于1次，开展调研视察、考察学习不少于15次，《黔东南政协》期刊不少于4期。</t>
  </si>
  <si>
    <t>考察学习、培训以及文史资料出版合格率100%。</t>
  </si>
  <si>
    <t>按时按质完成率</t>
  </si>
  <si>
    <t>≤1800000元</t>
  </si>
  <si>
    <t>完成年度工作100%</t>
  </si>
  <si>
    <t>≥90%</t>
  </si>
  <si>
    <t>智力支边办民族产业发展专项经费</t>
  </si>
  <si>
    <t>依托政协的优势和平台，进行“引资引智”帮助民族边远地区群众扶智力扶根本，提高生产生活能力，改变群众的根本面貌，助力脱贫攻坚和乡村振兴有效衔接。</t>
  </si>
  <si>
    <t>帮扶民族地区落后村寨数量不少于2个。</t>
  </si>
  <si>
    <t>助推产业发展个数不少于2个。</t>
  </si>
  <si>
    <t>按计完成帮扶</t>
  </si>
  <si>
    <t>≤100000元</t>
  </si>
  <si>
    <t>技能培训合格率不低于90%</t>
  </si>
  <si>
    <t>智力支边办项目示范推广、智力帮扶专项经费</t>
  </si>
  <si>
    <t>联系和协调各级民主党派、工商联及社会各界爱心人士开展智力支边帮扶活动。</t>
  </si>
  <si>
    <t>开展智力帮扶活动次数不低于2次。</t>
  </si>
  <si>
    <t>智力培训达标率80%。</t>
  </si>
  <si>
    <t>如期完成帮扶</t>
  </si>
  <si>
    <t>≤50000元</t>
  </si>
  <si>
    <t>智力帮扶率80%</t>
  </si>
  <si>
    <t>“书香政协”读书学习活动</t>
  </si>
  <si>
    <t>开展2022年“书香政协”读书活动</t>
  </si>
  <si>
    <t>开展读书学习相关活动不少于10次。</t>
  </si>
  <si>
    <t>读书学习活动参与率90%</t>
  </si>
  <si>
    <t>学习活动按期完成</t>
  </si>
  <si>
    <t>提升政协政治理论水平和履职能力</t>
  </si>
  <si>
    <t>州政协常委会及各专委会经费</t>
  </si>
  <si>
    <t>原则上每季度召开一次常委会，审议委员会工作和重大事项，协商讨论州委州政府重大决策部署和生活中重大问题，听取相关部门的意见建议等。同时，各专委会不定时召开协商会、调研会和总结会等</t>
  </si>
  <si>
    <t>召开常委会、各专委会议不少于11次。</t>
  </si>
  <si>
    <t>协商满意度100%。</t>
  </si>
  <si>
    <t>会议按期完成率</t>
  </si>
  <si>
    <t>≤300000元</t>
  </si>
  <si>
    <t>按时收集各方意见建议</t>
  </si>
  <si>
    <t>州政协委员视察活动经费</t>
  </si>
  <si>
    <t>开展主席会议视察、常委会视察、委员视察、驻各县市的州政协委员视察、委员学习资料、政协委员履职培训、重点提案视察等</t>
  </si>
  <si>
    <t>拨给驻县州政协委员活动经费人均不低于1000元，州政协十二届委员人数382人。</t>
  </si>
  <si>
    <t>视察参与率100%。</t>
  </si>
  <si>
    <t>按时完成视察</t>
  </si>
  <si>
    <t>≤500000元</t>
  </si>
  <si>
    <t>建言献策，推动工作</t>
  </si>
  <si>
    <t>州政协研究室创新项目建设推广经费</t>
  </si>
  <si>
    <t>州政协研究室创新项目建设推广经费活动费用。</t>
  </si>
  <si>
    <t>推广经费活动不低于2次。</t>
  </si>
  <si>
    <t>达标率80%。</t>
  </si>
  <si>
    <t>如期完成</t>
  </si>
  <si>
    <t>完成率90%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</si>
</sst>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00_ "/>
    <numFmt numFmtId="179" formatCode="0.00_ "/>
    <numFmt numFmtId="180" formatCode="_ * #,##0.00_ ;_ * \-#,##0.00_ ;_ * &quot;-&quot;_ ;_ @_ "/>
    <numFmt numFmtId="181" formatCode="0_ "/>
    <numFmt numFmtId="182" formatCode="0.00_);[Red]\(0.00\)"/>
  </numFmts>
  <fonts count="42">
    <font>
      <sz val="12"/>
      <name val="宋体"/>
      <family val="0"/>
    </font>
    <font>
      <sz val="9"/>
      <color indexed="8"/>
      <name val="宋体"/>
      <family val="0"/>
    </font>
    <font>
      <b/>
      <sz val="22"/>
      <name val="宋体"/>
      <family val="0"/>
    </font>
    <font>
      <sz val="9"/>
      <name val="宋体"/>
      <family val="0"/>
    </font>
    <font>
      <b/>
      <sz val="9"/>
      <name val="宋体"/>
      <family val="0"/>
    </font>
    <font>
      <sz val="10"/>
      <color indexed="8"/>
      <name val="宋体"/>
      <family val="0"/>
    </font>
    <font>
      <b/>
      <sz val="18"/>
      <color indexed="8"/>
      <name val="宋体"/>
      <family val="0"/>
    </font>
    <font>
      <sz val="11"/>
      <color indexed="8"/>
      <name val="宋体"/>
      <family val="0"/>
    </font>
    <font>
      <sz val="10"/>
      <name val="宋体"/>
      <family val="0"/>
    </font>
    <font>
      <sz val="20"/>
      <name val="方正小标宋简体"/>
      <family val="0"/>
    </font>
    <font>
      <sz val="14"/>
      <name val="宋体"/>
      <family val="0"/>
    </font>
    <font>
      <b/>
      <sz val="12"/>
      <name val="宋体"/>
      <family val="0"/>
    </font>
    <font>
      <sz val="20"/>
      <name val="方正小标宋_GBK"/>
      <family val="0"/>
    </font>
    <font>
      <b/>
      <sz val="14"/>
      <name val="宋体"/>
      <family val="0"/>
    </font>
    <font>
      <sz val="11"/>
      <name val="宋体"/>
      <family val="0"/>
    </font>
    <font>
      <b/>
      <sz val="12"/>
      <color indexed="8"/>
      <name val="宋体"/>
      <family val="0"/>
    </font>
    <font>
      <sz val="12"/>
      <color indexed="8"/>
      <name val="宋体"/>
      <family val="0"/>
    </font>
    <font>
      <sz val="10"/>
      <name val="方正小标宋_GBK"/>
      <family val="0"/>
    </font>
    <font>
      <b/>
      <sz val="10"/>
      <name val="宋体"/>
      <family val="0"/>
    </font>
    <font>
      <sz val="11"/>
      <color indexed="10"/>
      <name val="宋体"/>
      <family val="0"/>
    </font>
    <font>
      <sz val="10"/>
      <color indexed="10"/>
      <name val="宋体"/>
      <family val="0"/>
    </font>
    <font>
      <b/>
      <sz val="48"/>
      <name val="宋体"/>
      <family val="0"/>
    </font>
    <font>
      <sz val="18"/>
      <name val="宋体"/>
      <family val="0"/>
    </font>
    <font>
      <sz val="11"/>
      <color indexed="42"/>
      <name val="宋体"/>
      <family val="0"/>
    </font>
    <font>
      <sz val="11"/>
      <color indexed="17"/>
      <name val="宋体"/>
      <family val="0"/>
    </font>
    <font>
      <b/>
      <sz val="11"/>
      <color indexed="63"/>
      <name val="宋体"/>
      <family val="0"/>
    </font>
    <font>
      <b/>
      <sz val="13"/>
      <color indexed="62"/>
      <name val="宋体"/>
      <family val="0"/>
    </font>
    <font>
      <b/>
      <sz val="11"/>
      <color indexed="8"/>
      <name val="宋体"/>
      <family val="0"/>
    </font>
    <font>
      <sz val="11"/>
      <color indexed="20"/>
      <name val="宋体"/>
      <family val="0"/>
    </font>
    <font>
      <sz val="11"/>
      <color indexed="52"/>
      <name val="宋体"/>
      <family val="0"/>
    </font>
    <font>
      <b/>
      <sz val="15"/>
      <color indexed="62"/>
      <name val="宋体"/>
      <family val="0"/>
    </font>
    <font>
      <sz val="11"/>
      <color indexed="60"/>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2"/>
      <name val="宋体"/>
      <family val="0"/>
    </font>
    <font>
      <b/>
      <sz val="11"/>
      <color indexed="42"/>
      <name val="宋体"/>
      <family val="0"/>
    </font>
    <font>
      <sz val="9"/>
      <color theme="1"/>
      <name val="Calibri"/>
      <family val="0"/>
    </font>
    <font>
      <sz val="12"/>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bottom>
        <color indexed="63"/>
      </bottom>
    </border>
    <border>
      <left style="thin"/>
      <right style="thin"/>
      <top/>
      <bottom>
        <color indexed="63"/>
      </bottom>
    </border>
    <border>
      <left>
        <color indexed="63"/>
      </left>
      <right/>
      <top style="thin"/>
      <bottom style="thin"/>
    </border>
    <border>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border>
    <border>
      <left/>
      <right style="thin"/>
      <top style="thin"/>
      <bottom>
        <color indexed="63"/>
      </bottom>
    </border>
    <border>
      <left style="thin"/>
      <right/>
      <top style="thin"/>
      <bottom style="thin"/>
    </border>
    <border>
      <left/>
      <right style="thin"/>
      <top>
        <color indexed="63"/>
      </top>
      <bottom style="thin"/>
    </border>
    <border>
      <left style="thin"/>
      <right style="thin"/>
      <top/>
      <bottom style="thin"/>
    </border>
    <border>
      <left>
        <color indexed="63"/>
      </left>
      <right style="thin">
        <color indexed="8"/>
      </right>
      <top>
        <color indexed="63"/>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 borderId="2" applyNumberFormat="0" applyFont="0" applyAlignment="0" applyProtection="0"/>
    <xf numFmtId="0" fontId="23" fillId="6" borderId="0" applyNumberFormat="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0" fillId="0" borderId="3" applyNumberFormat="0" applyFill="0" applyAlignment="0" applyProtection="0"/>
    <xf numFmtId="0" fontId="26" fillId="0" borderId="4" applyNumberFormat="0" applyFill="0" applyAlignment="0" applyProtection="0"/>
    <xf numFmtId="0" fontId="23" fillId="7" borderId="0" applyNumberFormat="0" applyBorder="0" applyAlignment="0" applyProtection="0"/>
    <xf numFmtId="0" fontId="32" fillId="0" borderId="5" applyNumberFormat="0" applyFill="0" applyAlignment="0" applyProtection="0"/>
    <xf numFmtId="0" fontId="23" fillId="8" borderId="0" applyNumberFormat="0" applyBorder="0" applyAlignment="0" applyProtection="0"/>
    <xf numFmtId="0" fontId="25" fillId="9" borderId="6" applyNumberFormat="0" applyAlignment="0" applyProtection="0"/>
    <xf numFmtId="0" fontId="38" fillId="9" borderId="1" applyNumberFormat="0" applyAlignment="0" applyProtection="0"/>
    <xf numFmtId="1" fontId="1" fillId="0" borderId="0">
      <alignment/>
      <protection/>
    </xf>
    <xf numFmtId="0" fontId="39" fillId="10" borderId="7" applyNumberFormat="0" applyAlignment="0" applyProtection="0"/>
    <xf numFmtId="0" fontId="7" fillId="3" borderId="0" applyNumberFormat="0" applyBorder="0" applyAlignment="0" applyProtection="0"/>
    <xf numFmtId="0" fontId="23" fillId="11" borderId="0" applyNumberFormat="0" applyBorder="0" applyAlignment="0" applyProtection="0"/>
    <xf numFmtId="0" fontId="29" fillId="0" borderId="8" applyNumberFormat="0" applyFill="0" applyAlignment="0" applyProtection="0"/>
    <xf numFmtId="0" fontId="27" fillId="0" borderId="9" applyNumberFormat="0" applyFill="0" applyAlignment="0" applyProtection="0"/>
    <xf numFmtId="0" fontId="24" fillId="12" borderId="0" applyNumberFormat="0" applyBorder="0" applyAlignment="0" applyProtection="0"/>
    <xf numFmtId="0" fontId="31" fillId="4" borderId="0" applyNumberFormat="0" applyBorder="0" applyAlignment="0" applyProtection="0"/>
    <xf numFmtId="0" fontId="7" fillId="13" borderId="0" applyNumberFormat="0" applyBorder="0" applyAlignment="0" applyProtection="0"/>
    <xf numFmtId="0" fontId="23" fillId="7" borderId="0" applyNumberFormat="0" applyBorder="0" applyAlignment="0" applyProtection="0"/>
    <xf numFmtId="0" fontId="7" fillId="0" borderId="0">
      <alignment vertical="center"/>
      <protection/>
    </xf>
    <xf numFmtId="0" fontId="7" fillId="9"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23" fillId="7" borderId="0" applyNumberFormat="0" applyBorder="0" applyAlignment="0" applyProtection="0"/>
    <xf numFmtId="0" fontId="7" fillId="16" borderId="0" applyNumberFormat="0" applyBorder="0" applyAlignment="0" applyProtection="0"/>
    <xf numFmtId="0" fontId="23" fillId="7" borderId="0" applyNumberFormat="0" applyBorder="0" applyAlignment="0" applyProtection="0"/>
    <xf numFmtId="0" fontId="23" fillId="17" borderId="0" applyNumberFormat="0" applyBorder="0" applyAlignment="0" applyProtection="0"/>
    <xf numFmtId="0" fontId="7" fillId="3" borderId="0" applyNumberFormat="0" applyBorder="0" applyAlignment="0" applyProtection="0"/>
    <xf numFmtId="0" fontId="23" fillId="3" borderId="0" applyNumberFormat="0" applyBorder="0" applyAlignment="0" applyProtection="0"/>
    <xf numFmtId="1" fontId="1" fillId="0" borderId="0">
      <alignment/>
      <protection/>
    </xf>
    <xf numFmtId="1" fontId="1" fillId="0" borderId="0">
      <alignment/>
      <protection/>
    </xf>
    <xf numFmtId="1" fontId="1" fillId="0" borderId="0">
      <alignment/>
      <protection/>
    </xf>
    <xf numFmtId="1" fontId="1" fillId="0" borderId="0">
      <alignment/>
      <protection/>
    </xf>
    <xf numFmtId="0" fontId="7" fillId="0" borderId="0">
      <alignment vertical="center"/>
      <protection/>
    </xf>
    <xf numFmtId="0" fontId="7" fillId="0" borderId="0">
      <alignment/>
      <protection/>
    </xf>
    <xf numFmtId="0" fontId="3" fillId="0" borderId="0">
      <alignment/>
      <protection/>
    </xf>
  </cellStyleXfs>
  <cellXfs count="198">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horizontal="center" vertical="center"/>
    </xf>
    <xf numFmtId="1" fontId="1" fillId="0" borderId="0" xfId="40" applyNumberFormat="1" applyFill="1">
      <alignment/>
      <protection/>
    </xf>
    <xf numFmtId="1" fontId="1" fillId="0" borderId="0" xfId="40" applyNumberFormat="1" applyFill="1" applyAlignment="1">
      <alignment horizontal="left"/>
      <protection/>
    </xf>
    <xf numFmtId="1" fontId="1" fillId="0" borderId="0" xfId="40" applyNumberFormat="1" applyFill="1" applyAlignment="1">
      <alignment horizontal="left" wrapText="1"/>
      <protection/>
    </xf>
    <xf numFmtId="1" fontId="2" fillId="0" borderId="0" xfId="40" applyNumberFormat="1" applyFont="1" applyFill="1" applyAlignment="1" applyProtection="1">
      <alignment horizontal="center" vertical="center"/>
      <protection/>
    </xf>
    <xf numFmtId="1" fontId="2" fillId="0" borderId="0" xfId="40" applyNumberFormat="1" applyFont="1" applyFill="1" applyAlignment="1" applyProtection="1">
      <alignment horizontal="left" vertical="center"/>
      <protection/>
    </xf>
    <xf numFmtId="1" fontId="3" fillId="0" borderId="10" xfId="40" applyNumberFormat="1" applyFont="1" applyFill="1" applyBorder="1" applyAlignment="1" applyProtection="1">
      <alignment/>
      <protection/>
    </xf>
    <xf numFmtId="1" fontId="3" fillId="0" borderId="11" xfId="40" applyNumberFormat="1" applyFont="1" applyFill="1" applyBorder="1" applyAlignment="1" applyProtection="1">
      <alignment horizontal="center" vertical="center" wrapText="1"/>
      <protection/>
    </xf>
    <xf numFmtId="1" fontId="3" fillId="0" borderId="12" xfId="40" applyNumberFormat="1" applyFont="1" applyFill="1" applyBorder="1" applyAlignment="1" applyProtection="1">
      <alignment horizontal="center" vertical="center" wrapText="1"/>
      <protection/>
    </xf>
    <xf numFmtId="1" fontId="3" fillId="0" borderId="13" xfId="40" applyNumberFormat="1" applyFont="1" applyFill="1" applyBorder="1" applyAlignment="1" applyProtection="1">
      <alignment horizontal="center" vertical="center" wrapText="1"/>
      <protection/>
    </xf>
    <xf numFmtId="1" fontId="3" fillId="0" borderId="14" xfId="40" applyNumberFormat="1" applyFont="1" applyFill="1" applyBorder="1" applyAlignment="1" applyProtection="1">
      <alignment horizontal="center" vertical="center" wrapText="1"/>
      <protection/>
    </xf>
    <xf numFmtId="1" fontId="3" fillId="0" borderId="15"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1" fontId="1" fillId="0" borderId="17" xfId="40" applyNumberFormat="1" applyFill="1" applyBorder="1" applyAlignment="1">
      <alignment horizontal="center" vertical="center" wrapText="1"/>
      <protection/>
    </xf>
    <xf numFmtId="1" fontId="1" fillId="0" borderId="18" xfId="40" applyNumberFormat="1" applyFill="1" applyBorder="1" applyAlignment="1">
      <alignment horizontal="center" vertical="center" wrapText="1"/>
      <protection/>
    </xf>
    <xf numFmtId="1" fontId="1" fillId="0" borderId="19" xfId="40" applyNumberFormat="1" applyFill="1" applyBorder="1" applyAlignment="1">
      <alignment horizontal="center" vertical="center" wrapText="1"/>
      <protection/>
    </xf>
    <xf numFmtId="1" fontId="1" fillId="0" borderId="20" xfId="40" applyNumberFormat="1" applyFill="1" applyBorder="1" applyAlignment="1">
      <alignment horizontal="center" vertical="center" wrapText="1"/>
      <protection/>
    </xf>
    <xf numFmtId="1" fontId="1" fillId="0" borderId="21" xfId="40" applyNumberFormat="1" applyFill="1" applyBorder="1" applyAlignment="1">
      <alignment horizontal="center" vertical="center" wrapText="1"/>
      <protection/>
    </xf>
    <xf numFmtId="1" fontId="4" fillId="0" borderId="12" xfId="40" applyNumberFormat="1" applyFont="1" applyFill="1" applyBorder="1" applyAlignment="1" applyProtection="1">
      <alignment horizontal="center" vertical="center" wrapText="1"/>
      <protection/>
    </xf>
    <xf numFmtId="1" fontId="1" fillId="0" borderId="12" xfId="40" applyNumberFormat="1" applyFill="1" applyBorder="1" applyAlignment="1">
      <alignment horizontal="center" vertical="center"/>
      <protection/>
    </xf>
    <xf numFmtId="1" fontId="1" fillId="0" borderId="12" xfId="40" applyNumberFormat="1" applyFill="1" applyBorder="1" applyAlignment="1">
      <alignment horizontal="left" wrapText="1"/>
      <protection/>
    </xf>
    <xf numFmtId="1" fontId="1" fillId="0" borderId="12" xfId="40" applyNumberFormat="1" applyFill="1" applyBorder="1">
      <alignment/>
      <protection/>
    </xf>
    <xf numFmtId="0" fontId="5" fillId="0" borderId="12" xfId="0" applyFont="1" applyFill="1" applyBorder="1" applyAlignment="1">
      <alignment horizontal="left" vertical="center" wrapText="1"/>
    </xf>
    <xf numFmtId="1" fontId="1" fillId="0" borderId="12" xfId="40" applyNumberFormat="1" applyFill="1" applyBorder="1" applyAlignment="1">
      <alignment horizontal="center" vertical="center" wrapText="1"/>
      <protection/>
    </xf>
    <xf numFmtId="1" fontId="1" fillId="0" borderId="12" xfId="40" applyNumberFormat="1" applyFill="1" applyBorder="1" applyAlignment="1">
      <alignment horizontal="left" vertical="center" wrapText="1"/>
      <protection/>
    </xf>
    <xf numFmtId="1" fontId="3" fillId="0" borderId="22" xfId="40" applyNumberFormat="1" applyFont="1" applyFill="1" applyBorder="1" applyAlignment="1" applyProtection="1">
      <alignment horizontal="center" vertical="center" wrapText="1"/>
      <protection/>
    </xf>
    <xf numFmtId="1" fontId="3" fillId="0" borderId="23" xfId="40" applyNumberFormat="1" applyFont="1" applyFill="1" applyBorder="1" applyAlignment="1" applyProtection="1">
      <alignment horizontal="center" vertical="center" wrapText="1"/>
      <protection/>
    </xf>
    <xf numFmtId="9" fontId="1" fillId="0" borderId="12" xfId="40" applyNumberFormat="1" applyFill="1" applyBorder="1" applyAlignment="1">
      <alignment horizontal="center" vertical="center" wrapText="1"/>
      <protection/>
    </xf>
    <xf numFmtId="0" fontId="6" fillId="0" borderId="12" xfId="50" applyFont="1" applyBorder="1" applyAlignment="1">
      <alignment horizontal="center" vertical="center" wrapText="1"/>
      <protection/>
    </xf>
    <xf numFmtId="0" fontId="7" fillId="0" borderId="24" xfId="50" applyBorder="1" applyAlignment="1">
      <alignment horizontal="center" vertical="center"/>
      <protection/>
    </xf>
    <xf numFmtId="0" fontId="7" fillId="0" borderId="13" xfId="50" applyBorder="1" applyAlignment="1">
      <alignment horizontal="left" vertical="center"/>
      <protection/>
    </xf>
    <xf numFmtId="0" fontId="7" fillId="0" borderId="25" xfId="50" applyBorder="1" applyAlignment="1">
      <alignment horizontal="left" vertical="center"/>
      <protection/>
    </xf>
    <xf numFmtId="0" fontId="7" fillId="0" borderId="16" xfId="50" applyBorder="1" applyAlignment="1">
      <alignment horizontal="left" vertical="center"/>
      <protection/>
    </xf>
    <xf numFmtId="0" fontId="7" fillId="0" borderId="12" xfId="50" applyNumberFormat="1" applyBorder="1" applyAlignment="1">
      <alignment horizontal="center" vertical="center" wrapText="1"/>
      <protection/>
    </xf>
    <xf numFmtId="0" fontId="7" fillId="0" borderId="24" xfId="50" applyBorder="1" applyAlignment="1">
      <alignment vertical="center"/>
      <protection/>
    </xf>
    <xf numFmtId="176" fontId="7" fillId="0" borderId="12" xfId="50" applyNumberFormat="1" applyBorder="1" applyAlignment="1">
      <alignment horizontal="right" vertical="center"/>
      <protection/>
    </xf>
    <xf numFmtId="0" fontId="7" fillId="0" borderId="13" xfId="50" applyBorder="1" applyAlignment="1">
      <alignment horizontal="center" vertical="center"/>
      <protection/>
    </xf>
    <xf numFmtId="0" fontId="7" fillId="0" borderId="26" xfId="50" applyBorder="1" applyAlignment="1">
      <alignment horizontal="center" vertical="center"/>
      <protection/>
    </xf>
    <xf numFmtId="0" fontId="7" fillId="0" borderId="12" xfId="50" applyBorder="1" applyAlignment="1">
      <alignment horizontal="center" vertical="center"/>
      <protection/>
    </xf>
    <xf numFmtId="0" fontId="7" fillId="0" borderId="12" xfId="50" applyNumberFormat="1" applyBorder="1" applyAlignment="1">
      <alignment vertical="center" wrapText="1"/>
      <protection/>
    </xf>
    <xf numFmtId="176" fontId="7" fillId="0" borderId="13" xfId="50" applyNumberFormat="1" applyBorder="1" applyAlignment="1">
      <alignment horizontal="right" vertical="center"/>
      <protection/>
    </xf>
    <xf numFmtId="0" fontId="7" fillId="0" borderId="12" xfId="50" applyBorder="1" applyAlignment="1">
      <alignment vertical="center"/>
      <protection/>
    </xf>
    <xf numFmtId="176" fontId="7" fillId="0" borderId="16" xfId="50" applyNumberFormat="1" applyBorder="1" applyAlignment="1">
      <alignment horizontal="right" vertical="center"/>
      <protection/>
    </xf>
    <xf numFmtId="177" fontId="7" fillId="0" borderId="13" xfId="50" applyNumberFormat="1" applyBorder="1" applyAlignment="1">
      <alignment horizontal="right" vertical="center"/>
      <protection/>
    </xf>
    <xf numFmtId="177" fontId="7" fillId="0" borderId="16" xfId="50" applyNumberFormat="1" applyBorder="1" applyAlignment="1">
      <alignment horizontal="right" vertical="center"/>
      <protection/>
    </xf>
    <xf numFmtId="0" fontId="7" fillId="0" borderId="15" xfId="50" applyNumberFormat="1" applyBorder="1" applyAlignment="1">
      <alignment horizontal="center" vertical="center" wrapText="1"/>
      <protection/>
    </xf>
    <xf numFmtId="0" fontId="7" fillId="0" borderId="15" xfId="50" applyNumberFormat="1" applyBorder="1" applyAlignment="1">
      <alignment vertical="center" wrapText="1"/>
      <protection/>
    </xf>
    <xf numFmtId="0" fontId="7" fillId="0" borderId="15" xfId="50" applyBorder="1" applyAlignment="1">
      <alignment horizontal="center" vertical="center"/>
      <protection/>
    </xf>
    <xf numFmtId="0" fontId="1" fillId="0" borderId="12" xfId="50" applyNumberFormat="1" applyFont="1" applyBorder="1" applyAlignment="1">
      <alignment horizontal="left" vertical="top" wrapText="1"/>
      <protection/>
    </xf>
    <xf numFmtId="0" fontId="1" fillId="0" borderId="12" xfId="50" applyNumberFormat="1" applyFont="1" applyBorder="1" applyAlignment="1">
      <alignment horizontal="left" vertical="top" wrapText="1"/>
      <protection/>
    </xf>
    <xf numFmtId="0" fontId="6" fillId="0" borderId="12" xfId="50" applyFont="1" applyBorder="1" applyAlignment="1">
      <alignment horizontal="center" vertical="center"/>
      <protection/>
    </xf>
    <xf numFmtId="0" fontId="7" fillId="0" borderId="12" xfId="50" applyNumberFormat="1" applyBorder="1" applyAlignment="1">
      <alignment horizontal="center" vertical="center"/>
      <protection/>
    </xf>
    <xf numFmtId="0" fontId="7" fillId="0" borderId="27" xfId="50" applyNumberFormat="1" applyBorder="1" applyAlignment="1">
      <alignment horizontal="center" vertical="center"/>
      <protection/>
    </xf>
    <xf numFmtId="0" fontId="8" fillId="0" borderId="12" xfId="0" applyNumberFormat="1" applyFont="1" applyBorder="1" applyAlignment="1">
      <alignment horizontal="center" vertical="center"/>
    </xf>
    <xf numFmtId="0" fontId="1" fillId="0" borderId="12" xfId="0" applyNumberFormat="1" applyFont="1" applyFill="1" applyBorder="1" applyAlignment="1">
      <alignment vertical="center" wrapText="1"/>
    </xf>
    <xf numFmtId="0" fontId="40" fillId="0" borderId="12" xfId="0" applyFont="1" applyFill="1" applyBorder="1" applyAlignment="1">
      <alignment horizontal="justify" vertical="center" wrapText="1"/>
    </xf>
    <xf numFmtId="0" fontId="8" fillId="0" borderId="12" xfId="0" applyNumberFormat="1" applyFont="1" applyBorder="1" applyAlignment="1">
      <alignment horizontal="center" vertical="center"/>
    </xf>
    <xf numFmtId="0" fontId="8" fillId="0" borderId="12" xfId="0" applyNumberFormat="1" applyFont="1" applyBorder="1" applyAlignment="1">
      <alignment horizontal="center" vertical="center"/>
    </xf>
    <xf numFmtId="49" fontId="40" fillId="0" borderId="12" xfId="0" applyNumberFormat="1" applyFont="1" applyFill="1" applyBorder="1" applyAlignment="1">
      <alignment horizontal="justify" vertical="center" wrapText="1"/>
    </xf>
    <xf numFmtId="0" fontId="1" fillId="0" borderId="12" xfId="0" applyFont="1" applyFill="1" applyBorder="1" applyAlignment="1">
      <alignment vertical="center"/>
    </xf>
    <xf numFmtId="9" fontId="40" fillId="0" borderId="12" xfId="0" applyNumberFormat="1" applyFont="1" applyFill="1" applyBorder="1" applyAlignment="1">
      <alignment horizontal="justify" vertical="center" wrapText="1"/>
    </xf>
    <xf numFmtId="0" fontId="8" fillId="0" borderId="12" xfId="0" applyFont="1" applyBorder="1" applyAlignment="1">
      <alignment horizontal="center" vertical="center"/>
    </xf>
    <xf numFmtId="0" fontId="5" fillId="0" borderId="12" xfId="0" applyNumberFormat="1" applyFont="1" applyFill="1" applyBorder="1" applyAlignment="1">
      <alignment horizontal="left" vertical="center" wrapText="1"/>
    </xf>
    <xf numFmtId="0" fontId="0" fillId="0" borderId="12" xfId="0" applyBorder="1" applyAlignment="1">
      <alignment/>
    </xf>
    <xf numFmtId="0" fontId="8" fillId="0" borderId="12"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right" vertical="center"/>
    </xf>
    <xf numFmtId="0" fontId="11"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left" vertical="center" wrapText="1"/>
    </xf>
    <xf numFmtId="0" fontId="0" fillId="0" borderId="12" xfId="0" applyBorder="1" applyAlignment="1">
      <alignment/>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0" fillId="0" borderId="0" xfId="0" applyAlignment="1">
      <alignment horizont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12" fillId="0" borderId="0" xfId="0" applyFont="1" applyAlignment="1">
      <alignment horizontal="center"/>
    </xf>
    <xf numFmtId="0" fontId="13" fillId="0" borderId="12" xfId="0" applyFont="1" applyBorder="1" applyAlignment="1">
      <alignment horizontal="center" vertical="center"/>
    </xf>
    <xf numFmtId="0" fontId="13" fillId="0" borderId="12" xfId="0" applyFont="1" applyBorder="1" applyAlignment="1">
      <alignment horizontal="center" vertical="center" wrapText="1"/>
    </xf>
    <xf numFmtId="0" fontId="0" fillId="0" borderId="12" xfId="0" applyNumberFormat="1" applyFont="1" applyBorder="1" applyAlignment="1">
      <alignment horizontal="left" vertical="center"/>
    </xf>
    <xf numFmtId="178" fontId="0" fillId="0" borderId="12" xfId="0" applyNumberFormat="1" applyFont="1" applyBorder="1" applyAlignment="1">
      <alignment horizontal="center" vertical="center"/>
    </xf>
    <xf numFmtId="10" fontId="0" fillId="0" borderId="12" xfId="0" applyNumberFormat="1" applyBorder="1" applyAlignment="1">
      <alignment horizontal="center" vertical="center"/>
    </xf>
    <xf numFmtId="178" fontId="0" fillId="0" borderId="12" xfId="0" applyNumberFormat="1" applyBorder="1" applyAlignment="1">
      <alignment horizontal="center" vertical="center" wrapText="1"/>
    </xf>
    <xf numFmtId="178" fontId="0" fillId="0" borderId="12" xfId="0" applyNumberFormat="1" applyFont="1" applyBorder="1" applyAlignment="1">
      <alignment horizontal="center" vertical="center"/>
    </xf>
    <xf numFmtId="178" fontId="0" fillId="0" borderId="12" xfId="0" applyNumberFormat="1" applyBorder="1" applyAlignment="1">
      <alignment horizontal="center" vertical="center"/>
    </xf>
    <xf numFmtId="179" fontId="0" fillId="0" borderId="12" xfId="0" applyNumberFormat="1" applyFont="1" applyFill="1" applyBorder="1" applyAlignment="1" applyProtection="1">
      <alignment horizontal="center" vertical="center" wrapText="1"/>
      <protection locked="0"/>
    </xf>
    <xf numFmtId="178" fontId="0" fillId="0" borderId="12" xfId="0" applyNumberFormat="1" applyBorder="1" applyAlignment="1">
      <alignment horizontal="center"/>
    </xf>
    <xf numFmtId="0" fontId="14" fillId="0" borderId="0" xfId="0" applyFont="1" applyAlignment="1">
      <alignment/>
    </xf>
    <xf numFmtId="0" fontId="14" fillId="0" borderId="0" xfId="0" applyFont="1" applyAlignment="1">
      <alignment horizontal="center"/>
    </xf>
    <xf numFmtId="0" fontId="14" fillId="0" borderId="0" xfId="0" applyFont="1" applyFill="1" applyBorder="1" applyAlignment="1">
      <alignment/>
    </xf>
    <xf numFmtId="0" fontId="14" fillId="0" borderId="0" xfId="0" applyFont="1" applyFill="1" applyBorder="1" applyAlignment="1">
      <alignment horizontal="center"/>
    </xf>
    <xf numFmtId="0" fontId="0" fillId="0" borderId="0" xfId="0" applyAlignment="1">
      <alignment horizontal="left"/>
    </xf>
    <xf numFmtId="0" fontId="0" fillId="0" borderId="0" xfId="0" applyAlignment="1">
      <alignment horizontal="center"/>
    </xf>
    <xf numFmtId="180" fontId="0" fillId="0" borderId="0" xfId="19" applyNumberFormat="1" applyFont="1" applyAlignment="1">
      <alignment/>
    </xf>
    <xf numFmtId="180" fontId="0" fillId="0" borderId="0" xfId="19" applyNumberFormat="1" applyFont="1" applyAlignment="1">
      <alignment horizontal="right" vertical="center"/>
    </xf>
    <xf numFmtId="180" fontId="11" fillId="0" borderId="12" xfId="19" applyNumberFormat="1" applyFont="1" applyBorder="1" applyAlignment="1">
      <alignment horizontal="center" vertical="center"/>
    </xf>
    <xf numFmtId="0" fontId="15" fillId="0" borderId="12" xfId="0" applyFont="1" applyFill="1" applyBorder="1" applyAlignment="1">
      <alignment horizontal="center" vertical="center"/>
    </xf>
    <xf numFmtId="49" fontId="15" fillId="0" borderId="12" xfId="0" applyNumberFormat="1" applyFont="1" applyFill="1" applyBorder="1" applyAlignment="1">
      <alignment horizontal="center" vertical="center"/>
    </xf>
    <xf numFmtId="0" fontId="11" fillId="0" borderId="12" xfId="0" applyFont="1" applyBorder="1" applyAlignment="1">
      <alignment horizontal="center"/>
    </xf>
    <xf numFmtId="179" fontId="11" fillId="0" borderId="12" xfId="0" applyNumberFormat="1" applyFont="1" applyBorder="1" applyAlignment="1">
      <alignment horizontal="center"/>
    </xf>
    <xf numFmtId="178" fontId="11" fillId="0" borderId="12" xfId="19" applyNumberFormat="1" applyFont="1" applyBorder="1" applyAlignment="1">
      <alignment horizontal="center"/>
    </xf>
    <xf numFmtId="179" fontId="15" fillId="0" borderId="12" xfId="0" applyNumberFormat="1" applyFont="1" applyFill="1" applyBorder="1" applyAlignment="1">
      <alignment horizontal="center" vertical="center"/>
    </xf>
    <xf numFmtId="178" fontId="15" fillId="0" borderId="12" xfId="19" applyNumberFormat="1" applyFont="1" applyFill="1" applyBorder="1" applyAlignment="1">
      <alignment horizontal="center" vertical="center"/>
    </xf>
    <xf numFmtId="0" fontId="11"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0" fillId="0" borderId="12" xfId="0" applyFont="1" applyFill="1" applyBorder="1" applyAlignment="1" applyProtection="1">
      <alignment horizontal="center" vertical="center" wrapText="1"/>
      <protection locked="0"/>
    </xf>
    <xf numFmtId="178" fontId="0" fillId="0" borderId="12" xfId="19" applyNumberFormat="1" applyFont="1" applyBorder="1" applyAlignment="1">
      <alignment/>
    </xf>
    <xf numFmtId="178" fontId="0" fillId="0" borderId="12" xfId="19" applyNumberFormat="1" applyFont="1" applyBorder="1" applyAlignment="1">
      <alignment/>
    </xf>
    <xf numFmtId="0" fontId="11" fillId="0" borderId="12" xfId="0" applyFont="1" applyFill="1" applyBorder="1" applyAlignment="1" applyProtection="1">
      <alignment horizontal="center" vertical="center" wrapText="1"/>
      <protection locked="0"/>
    </xf>
    <xf numFmtId="179" fontId="11" fillId="0" borderId="12" xfId="0" applyNumberFormat="1" applyFont="1" applyFill="1" applyBorder="1" applyAlignment="1" applyProtection="1">
      <alignment horizontal="center" vertical="center" wrapText="1"/>
      <protection locked="0"/>
    </xf>
    <xf numFmtId="178" fontId="11" fillId="0" borderId="12" xfId="19" applyNumberFormat="1" applyFont="1" applyBorder="1" applyAlignment="1">
      <alignment/>
    </xf>
    <xf numFmtId="0" fontId="11"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11" fillId="0" borderId="18" xfId="0" applyFont="1" applyFill="1" applyBorder="1" applyAlignment="1">
      <alignment horizontal="center" vertical="center"/>
    </xf>
    <xf numFmtId="0" fontId="0" fillId="0" borderId="12" xfId="0" applyBorder="1" applyAlignment="1">
      <alignment horizontal="center"/>
    </xf>
    <xf numFmtId="0" fontId="0" fillId="0" borderId="12" xfId="0" applyFont="1" applyBorder="1" applyAlignment="1">
      <alignment horizontal="center"/>
    </xf>
    <xf numFmtId="0" fontId="11" fillId="0" borderId="24" xfId="0" applyFont="1" applyFill="1" applyBorder="1" applyAlignment="1">
      <alignment horizontal="center" vertical="center"/>
    </xf>
    <xf numFmtId="0" fontId="16" fillId="0" borderId="12" xfId="0" applyFont="1" applyFill="1" applyBorder="1" applyAlignment="1" applyProtection="1">
      <alignment horizontal="center" vertical="center" wrapText="1"/>
      <protection locked="0"/>
    </xf>
    <xf numFmtId="179" fontId="16" fillId="0" borderId="12" xfId="0" applyNumberFormat="1" applyFont="1" applyFill="1" applyBorder="1" applyAlignment="1" applyProtection="1">
      <alignment horizontal="center" vertical="center" wrapText="1"/>
      <protection locked="0"/>
    </xf>
    <xf numFmtId="49" fontId="11" fillId="0" borderId="12" xfId="0" applyNumberFormat="1" applyFont="1" applyFill="1" applyBorder="1" applyAlignment="1">
      <alignment horizontal="center" vertical="center"/>
    </xf>
    <xf numFmtId="179" fontId="11" fillId="0" borderId="12" xfId="0" applyNumberFormat="1" applyFont="1" applyFill="1" applyBorder="1" applyAlignment="1">
      <alignment horizontal="center" vertical="center"/>
    </xf>
    <xf numFmtId="181" fontId="0" fillId="0" borderId="0" xfId="0" applyNumberFormat="1" applyAlignment="1">
      <alignment/>
    </xf>
    <xf numFmtId="0" fontId="0" fillId="0" borderId="0" xfId="0" applyAlignment="1">
      <alignment horizontal="left" vertical="center"/>
    </xf>
    <xf numFmtId="0" fontId="0" fillId="0" borderId="0" xfId="0" applyFont="1" applyAlignment="1">
      <alignment horizontal="right" vertical="center"/>
    </xf>
    <xf numFmtId="0" fontId="11" fillId="0" borderId="25" xfId="0" applyFont="1" applyBorder="1" applyAlignment="1">
      <alignment horizontal="center" vertical="center"/>
    </xf>
    <xf numFmtId="0" fontId="11" fillId="0" borderId="15" xfId="0" applyFont="1" applyBorder="1" applyAlignment="1">
      <alignment horizontal="center" vertical="center"/>
    </xf>
    <xf numFmtId="0" fontId="11" fillId="0" borderId="24" xfId="0" applyFont="1" applyBorder="1" applyAlignment="1">
      <alignment horizontal="center" vertical="center"/>
    </xf>
    <xf numFmtId="176" fontId="11" fillId="0" borderId="12" xfId="0" applyNumberFormat="1" applyFont="1" applyBorder="1" applyAlignment="1">
      <alignment horizontal="right" vertical="center"/>
    </xf>
    <xf numFmtId="176" fontId="11" fillId="0" borderId="12" xfId="0" applyNumberFormat="1" applyFont="1" applyBorder="1" applyAlignment="1">
      <alignment vertical="center"/>
    </xf>
    <xf numFmtId="49" fontId="14" fillId="0" borderId="12" xfId="0" applyNumberFormat="1" applyFont="1" applyBorder="1" applyAlignment="1">
      <alignment/>
    </xf>
    <xf numFmtId="49" fontId="14" fillId="0" borderId="12" xfId="0" applyNumberFormat="1" applyFont="1" applyBorder="1" applyAlignment="1">
      <alignment/>
    </xf>
    <xf numFmtId="176" fontId="8" fillId="0" borderId="12" xfId="0" applyNumberFormat="1" applyFont="1" applyBorder="1" applyAlignment="1">
      <alignment/>
    </xf>
    <xf numFmtId="176" fontId="0" fillId="0" borderId="12" xfId="0" applyNumberFormat="1" applyBorder="1" applyAlignment="1">
      <alignment/>
    </xf>
    <xf numFmtId="178" fontId="0" fillId="0" borderId="12" xfId="0" applyNumberFormat="1" applyBorder="1" applyAlignment="1">
      <alignment/>
    </xf>
    <xf numFmtId="176" fontId="8" fillId="0" borderId="12" xfId="0" applyNumberFormat="1" applyFont="1" applyBorder="1" applyAlignment="1">
      <alignment/>
    </xf>
    <xf numFmtId="176" fontId="0" fillId="0" borderId="12" xfId="0" applyNumberFormat="1" applyFont="1" applyBorder="1" applyAlignment="1">
      <alignment/>
    </xf>
    <xf numFmtId="178" fontId="0" fillId="0" borderId="12" xfId="0" applyNumberFormat="1" applyFont="1" applyBorder="1" applyAlignment="1">
      <alignment/>
    </xf>
    <xf numFmtId="0" fontId="11" fillId="0" borderId="22"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12" xfId="0" applyFont="1" applyBorder="1" applyAlignment="1">
      <alignment horizontal="center" vertical="center" wrapText="1"/>
    </xf>
    <xf numFmtId="0" fontId="11" fillId="0" borderId="30" xfId="0" applyFont="1" applyBorder="1" applyAlignment="1">
      <alignment horizontal="center" vertical="center"/>
    </xf>
    <xf numFmtId="0" fontId="11" fillId="0" borderId="12" xfId="0" applyFont="1" applyBorder="1" applyAlignment="1">
      <alignment vertical="center"/>
    </xf>
    <xf numFmtId="178" fontId="11" fillId="0" borderId="12" xfId="0" applyNumberFormat="1" applyFont="1" applyBorder="1" applyAlignment="1">
      <alignment vertical="center"/>
    </xf>
    <xf numFmtId="0" fontId="8" fillId="0" borderId="31" xfId="68" applyNumberFormat="1" applyFont="1" applyFill="1" applyBorder="1" applyAlignment="1">
      <alignment vertical="center"/>
      <protection/>
    </xf>
    <xf numFmtId="176" fontId="11" fillId="0" borderId="31" xfId="0" applyNumberFormat="1" applyFont="1" applyBorder="1" applyAlignment="1">
      <alignment horizontal="right" vertical="center"/>
    </xf>
    <xf numFmtId="178" fontId="11" fillId="0" borderId="31" xfId="0" applyNumberFormat="1" applyFont="1" applyBorder="1" applyAlignment="1">
      <alignment horizontal="right" vertical="center"/>
    </xf>
    <xf numFmtId="0" fontId="8" fillId="0" borderId="12" xfId="0" applyFont="1" applyBorder="1" applyAlignment="1">
      <alignment horizontal="left"/>
    </xf>
    <xf numFmtId="0" fontId="8" fillId="0" borderId="12" xfId="68" applyNumberFormat="1" applyFont="1" applyFill="1" applyBorder="1" applyAlignment="1">
      <alignment vertical="center"/>
      <protection/>
    </xf>
    <xf numFmtId="0" fontId="8" fillId="0" borderId="16" xfId="68" applyNumberFormat="1" applyFont="1" applyFill="1" applyBorder="1" applyAlignment="1">
      <alignment vertical="center"/>
      <protection/>
    </xf>
    <xf numFmtId="0" fontId="8" fillId="0" borderId="12" xfId="0" applyFont="1" applyBorder="1" applyAlignment="1">
      <alignment/>
    </xf>
    <xf numFmtId="178" fontId="11" fillId="0" borderId="12" xfId="0" applyNumberFormat="1" applyFont="1" applyBorder="1" applyAlignment="1">
      <alignment/>
    </xf>
    <xf numFmtId="176" fontId="11" fillId="0" borderId="12" xfId="0" applyNumberFormat="1" applyFont="1" applyBorder="1" applyAlignment="1">
      <alignment/>
    </xf>
    <xf numFmtId="176" fontId="0" fillId="0" borderId="12" xfId="0" applyNumberFormat="1" applyFont="1" applyBorder="1" applyAlignment="1">
      <alignment/>
    </xf>
    <xf numFmtId="178" fontId="41" fillId="0" borderId="12" xfId="0" applyNumberFormat="1" applyFont="1" applyFill="1" applyBorder="1" applyAlignment="1">
      <alignment horizontal="right" vertical="center"/>
    </xf>
    <xf numFmtId="176" fontId="0" fillId="0" borderId="12" xfId="0" applyNumberFormat="1" applyFont="1" applyFill="1" applyBorder="1" applyAlignment="1">
      <alignment/>
    </xf>
    <xf numFmtId="176" fontId="0" fillId="0" borderId="12" xfId="0" applyNumberFormat="1" applyFont="1" applyBorder="1" applyAlignment="1">
      <alignment/>
    </xf>
    <xf numFmtId="4" fontId="16" fillId="0" borderId="32" xfId="0" applyNumberFormat="1" applyFont="1" applyFill="1" applyBorder="1" applyAlignment="1">
      <alignment horizontal="right" vertical="center" shrinkToFit="1"/>
    </xf>
    <xf numFmtId="0" fontId="8" fillId="0" borderId="0" xfId="0" applyFont="1" applyAlignment="1">
      <alignment/>
    </xf>
    <xf numFmtId="0" fontId="8" fillId="0" borderId="0" xfId="0" applyFont="1" applyAlignment="1">
      <alignment horizontal="left" vertical="center"/>
    </xf>
    <xf numFmtId="0" fontId="17" fillId="0" borderId="0" xfId="0" applyFont="1" applyAlignment="1">
      <alignment horizontal="center"/>
    </xf>
    <xf numFmtId="0" fontId="18" fillId="0" borderId="15" xfId="0" applyFont="1" applyBorder="1" applyAlignment="1">
      <alignment horizontal="center" vertical="center"/>
    </xf>
    <xf numFmtId="0" fontId="11" fillId="0" borderId="15" xfId="0" applyFont="1" applyBorder="1" applyAlignment="1">
      <alignment horizontal="center" vertical="center" wrapText="1"/>
    </xf>
    <xf numFmtId="0" fontId="18" fillId="0" borderId="24" xfId="0" applyFont="1" applyBorder="1" applyAlignment="1">
      <alignment horizontal="center" vertical="center"/>
    </xf>
    <xf numFmtId="0" fontId="11" fillId="0" borderId="24" xfId="0" applyFont="1" applyBorder="1" applyAlignment="1">
      <alignment horizontal="center" vertical="center" wrapText="1"/>
    </xf>
    <xf numFmtId="176" fontId="11" fillId="0" borderId="13" xfId="0" applyNumberFormat="1" applyFont="1" applyBorder="1" applyAlignment="1">
      <alignment horizontal="center" vertical="center"/>
    </xf>
    <xf numFmtId="176" fontId="11" fillId="0" borderId="25" xfId="0" applyNumberFormat="1" applyFont="1" applyBorder="1" applyAlignment="1">
      <alignment horizontal="center" vertical="center"/>
    </xf>
    <xf numFmtId="176" fontId="18" fillId="0" borderId="16" xfId="0" applyNumberFormat="1" applyFont="1" applyBorder="1" applyAlignment="1">
      <alignment horizontal="center" vertical="center"/>
    </xf>
    <xf numFmtId="0" fontId="19" fillId="0" borderId="0" xfId="0" applyFont="1" applyAlignment="1">
      <alignment/>
    </xf>
    <xf numFmtId="0" fontId="20" fillId="0" borderId="0" xfId="0" applyFont="1" applyAlignment="1">
      <alignment/>
    </xf>
    <xf numFmtId="0" fontId="19" fillId="0" borderId="0" xfId="0" applyFont="1" applyFill="1" applyBorder="1" applyAlignment="1">
      <alignment/>
    </xf>
    <xf numFmtId="10" fontId="0" fillId="0" borderId="0" xfId="0" applyNumberFormat="1" applyAlignment="1">
      <alignment/>
    </xf>
    <xf numFmtId="0" fontId="0" fillId="0" borderId="0" xfId="0" applyFont="1" applyAlignment="1">
      <alignment/>
    </xf>
    <xf numFmtId="0" fontId="0" fillId="0" borderId="0" xfId="0" applyFill="1" applyAlignment="1">
      <alignment/>
    </xf>
    <xf numFmtId="182" fontId="0" fillId="0" borderId="0" xfId="0" applyNumberFormat="1" applyAlignment="1">
      <alignment/>
    </xf>
    <xf numFmtId="0" fontId="0" fillId="0" borderId="0" xfId="0" applyAlignment="1">
      <alignment horizontal="right"/>
    </xf>
    <xf numFmtId="0" fontId="11" fillId="0" borderId="13" xfId="0" applyFont="1" applyBorder="1" applyAlignment="1">
      <alignment horizontal="center"/>
    </xf>
    <xf numFmtId="0" fontId="11" fillId="0" borderId="16" xfId="0" applyFont="1" applyBorder="1" applyAlignment="1">
      <alignment horizontal="center"/>
    </xf>
    <xf numFmtId="0" fontId="0" fillId="0" borderId="12" xfId="0" applyFont="1" applyBorder="1" applyAlignment="1">
      <alignment/>
    </xf>
    <xf numFmtId="182" fontId="11" fillId="0" borderId="12" xfId="0" applyNumberFormat="1" applyFont="1" applyBorder="1" applyAlignment="1">
      <alignment horizontal="center"/>
    </xf>
    <xf numFmtId="0" fontId="14" fillId="0" borderId="12" xfId="68" applyNumberFormat="1" applyFont="1" applyFill="1" applyBorder="1" applyAlignment="1">
      <alignment vertical="center"/>
      <protection/>
    </xf>
    <xf numFmtId="176" fontId="0" fillId="0" borderId="12" xfId="0" applyNumberFormat="1" applyFont="1" applyBorder="1" applyAlignment="1">
      <alignment/>
    </xf>
    <xf numFmtId="0" fontId="14" fillId="0" borderId="16" xfId="68" applyNumberFormat="1" applyFont="1" applyFill="1" applyBorder="1" applyAlignment="1">
      <alignment vertical="center"/>
      <protection/>
    </xf>
    <xf numFmtId="0" fontId="14" fillId="0" borderId="0" xfId="0" applyFont="1" applyFill="1" applyAlignment="1">
      <alignment/>
    </xf>
    <xf numFmtId="182" fontId="14" fillId="0" borderId="0" xfId="0" applyNumberFormat="1" applyFont="1" applyFill="1" applyAlignment="1">
      <alignment/>
    </xf>
    <xf numFmtId="182" fontId="14" fillId="0" borderId="0" xfId="0" applyNumberFormat="1" applyFont="1" applyAlignment="1">
      <alignment/>
    </xf>
    <xf numFmtId="181" fontId="21" fillId="0" borderId="0" xfId="65" applyNumberFormat="1" applyFont="1" applyFill="1" applyAlignment="1">
      <alignment horizontal="center" vertical="center"/>
      <protection/>
    </xf>
    <xf numFmtId="1" fontId="22" fillId="0" borderId="0" xfId="65" applyNumberFormat="1" applyFont="1" applyFill="1" applyAlignment="1">
      <alignment horizontal="center"/>
      <protection/>
    </xf>
    <xf numFmtId="1" fontId="1" fillId="0" borderId="0" xfId="65" applyNumberFormat="1" applyFill="1">
      <alignment/>
      <protection/>
    </xf>
    <xf numFmtId="1" fontId="22" fillId="0" borderId="0" xfId="65" applyNumberFormat="1" applyFont="1" applyFill="1" applyAlignment="1">
      <alignment horizontal="center" vertical="center"/>
      <protection/>
    </xf>
    <xf numFmtId="1" fontId="1" fillId="0" borderId="0" xfId="66" applyNumberFormat="1" applyFill="1">
      <alignment/>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项目绩效..."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Sheet1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0_1" xfId="65"/>
    <cellStyle name="常规_Sheet10" xfId="66"/>
    <cellStyle name="常规_  收支预算总表" xfId="67"/>
    <cellStyle name="常规_  收支预算总表_1" xfId="68"/>
    <cellStyle name="常规_项目绩效" xfId="69"/>
    <cellStyle name="常规 2"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v>1</v>
      </c>
    </row>
    <row r="3" ht="14.25">
      <c r="A3" t="e">
        <f>#N/A</f>
        <v>#N/A</v>
      </c>
    </row>
    <row r="4" ht="14.25">
      <c r="A4" t="e">
        <f>#N/A</f>
        <v>#N/A</v>
      </c>
    </row>
    <row r="5" ht="14.25">
      <c r="A5" t="e">
        <f>DDB(FALSE)</f>
        <v>#N/A</v>
      </c>
    </row>
    <row r="6" ht="14.25">
      <c r="A6" t="b">
        <v>0</v>
      </c>
    </row>
    <row r="7" ht="14.25">
      <c r="A7" t="b">
        <v>1</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3"/>
  <sheetViews>
    <sheetView workbookViewId="0" topLeftCell="A4">
      <selection activeCell="E8" sqref="E8"/>
    </sheetView>
  </sheetViews>
  <sheetFormatPr defaultColWidth="9.00390625" defaultRowHeight="14.25"/>
  <cols>
    <col min="1" max="1" width="22.50390625" style="0" customWidth="1"/>
    <col min="2" max="2" width="18.875" style="0" customWidth="1"/>
    <col min="3" max="3" width="15.00390625" style="0" customWidth="1"/>
    <col min="4" max="4" width="21.50390625" style="0" customWidth="1"/>
    <col min="5" max="5" width="18.25390625" style="0" customWidth="1"/>
    <col min="6" max="6" width="22.00390625" style="0" customWidth="1"/>
    <col min="7" max="7" width="13.00390625" style="0" customWidth="1"/>
    <col min="8" max="8" width="14.50390625" style="0" customWidth="1"/>
  </cols>
  <sheetData>
    <row r="1" spans="1:7" ht="30.75" customHeight="1">
      <c r="A1" s="2" t="s">
        <v>3</v>
      </c>
      <c r="B1" s="2"/>
      <c r="F1" s="3" t="s">
        <v>225</v>
      </c>
      <c r="G1" s="3"/>
    </row>
    <row r="2" spans="1:6" ht="31.5" customHeight="1">
      <c r="A2" s="68" t="s">
        <v>226</v>
      </c>
      <c r="B2" s="68"/>
      <c r="C2" s="68"/>
      <c r="D2" s="68"/>
      <c r="E2" s="68"/>
      <c r="F2" s="68"/>
    </row>
    <row r="3" spans="6:7" ht="30" customHeight="1">
      <c r="F3" s="69" t="s">
        <v>6</v>
      </c>
      <c r="G3" s="69"/>
    </row>
    <row r="4" spans="1:6" ht="43.5" customHeight="1">
      <c r="A4" s="70"/>
      <c r="B4" s="70"/>
      <c r="C4" s="70" t="s">
        <v>227</v>
      </c>
      <c r="D4" s="70"/>
      <c r="E4" s="70"/>
      <c r="F4" s="70"/>
    </row>
    <row r="5" spans="1:6" ht="43.5" customHeight="1">
      <c r="A5" s="70" t="s">
        <v>47</v>
      </c>
      <c r="B5" s="70" t="s">
        <v>48</v>
      </c>
      <c r="C5" s="70" t="s">
        <v>49</v>
      </c>
      <c r="D5" s="70" t="s">
        <v>81</v>
      </c>
      <c r="E5" s="70" t="s">
        <v>82</v>
      </c>
      <c r="F5" s="70" t="s">
        <v>12</v>
      </c>
    </row>
    <row r="6" spans="1:6" ht="43.5" customHeight="1">
      <c r="A6" s="71" t="s">
        <v>228</v>
      </c>
      <c r="B6" s="71" t="s">
        <v>228</v>
      </c>
      <c r="C6" s="72">
        <v>0</v>
      </c>
      <c r="D6" s="72">
        <v>0</v>
      </c>
      <c r="E6" s="72">
        <v>0</v>
      </c>
      <c r="F6" s="73" t="s">
        <v>229</v>
      </c>
    </row>
    <row r="7" spans="1:6" ht="25.5" customHeight="1">
      <c r="A7" s="74"/>
      <c r="B7" s="74"/>
      <c r="C7" s="74"/>
      <c r="D7" s="74"/>
      <c r="E7" s="74"/>
      <c r="F7" s="74"/>
    </row>
    <row r="8" spans="1:6" ht="25.5" customHeight="1">
      <c r="A8" s="74"/>
      <c r="B8" s="74"/>
      <c r="C8" s="74"/>
      <c r="D8" s="74"/>
      <c r="E8" s="74"/>
      <c r="F8" s="74"/>
    </row>
    <row r="9" spans="1:6" ht="25.5" customHeight="1">
      <c r="A9" s="74"/>
      <c r="B9" s="74"/>
      <c r="C9" s="74"/>
      <c r="D9" s="74"/>
      <c r="E9" s="74"/>
      <c r="F9" s="74"/>
    </row>
    <row r="10" spans="1:6" ht="25.5" customHeight="1">
      <c r="A10" s="74"/>
      <c r="B10" s="74"/>
      <c r="C10" s="74"/>
      <c r="D10" s="74"/>
      <c r="E10" s="74"/>
      <c r="F10" s="74"/>
    </row>
    <row r="11" spans="1:6" ht="25.5" customHeight="1">
      <c r="A11" s="74"/>
      <c r="B11" s="74"/>
      <c r="C11" s="74"/>
      <c r="D11" s="74"/>
      <c r="E11" s="74"/>
      <c r="F11" s="74"/>
    </row>
    <row r="12" spans="1:6" ht="25.5" customHeight="1">
      <c r="A12" s="74"/>
      <c r="B12" s="74"/>
      <c r="C12" s="74"/>
      <c r="D12" s="74"/>
      <c r="E12" s="74"/>
      <c r="F12" s="74"/>
    </row>
    <row r="13" spans="1:6" ht="25.5" customHeight="1">
      <c r="A13" s="75" t="s">
        <v>49</v>
      </c>
      <c r="B13" s="76"/>
      <c r="C13" s="72">
        <v>0</v>
      </c>
      <c r="D13" s="72">
        <v>0</v>
      </c>
      <c r="E13" s="72">
        <v>0</v>
      </c>
      <c r="F13" s="74"/>
    </row>
  </sheetData>
  <sheetProtection/>
  <mergeCells count="4">
    <mergeCell ref="A1:B1"/>
    <mergeCell ref="A2:F2"/>
    <mergeCell ref="C4:E4"/>
    <mergeCell ref="A13:B13"/>
  </mergeCells>
  <printOptions/>
  <pageMargins left="0.71" right="0.71" top="0.75" bottom="0.7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37"/>
  <sheetViews>
    <sheetView zoomScaleSheetLayoutView="100" workbookViewId="0" topLeftCell="A1">
      <selection activeCell="D30" sqref="D30"/>
    </sheetView>
  </sheetViews>
  <sheetFormatPr defaultColWidth="9.00390625" defaultRowHeight="14.25"/>
  <cols>
    <col min="1" max="1" width="13.875" style="0" customWidth="1"/>
    <col min="2" max="2" width="15.875" style="0" customWidth="1"/>
    <col min="3" max="3" width="22.25390625" style="0" customWidth="1"/>
    <col min="4" max="4" width="20.625" style="0" customWidth="1"/>
    <col min="5" max="5" width="5.375" style="0" hidden="1" customWidth="1"/>
    <col min="6" max="6" width="11.625" style="0" customWidth="1"/>
  </cols>
  <sheetData>
    <row r="1" spans="1:7" ht="15.75" customHeight="1">
      <c r="A1" s="2" t="s">
        <v>3</v>
      </c>
      <c r="B1" s="2"/>
      <c r="F1" s="3" t="s">
        <v>230</v>
      </c>
      <c r="G1" s="3"/>
    </row>
    <row r="2" spans="1:6" ht="12" customHeight="1">
      <c r="A2" s="31" t="s">
        <v>231</v>
      </c>
      <c r="B2" s="31"/>
      <c r="C2" s="31"/>
      <c r="D2" s="31"/>
      <c r="E2" s="31"/>
      <c r="F2" s="31"/>
    </row>
    <row r="3" spans="1:6" ht="12" customHeight="1">
      <c r="A3" s="31"/>
      <c r="B3" s="31"/>
      <c r="C3" s="31"/>
      <c r="D3" s="31"/>
      <c r="E3" s="31"/>
      <c r="F3" s="31"/>
    </row>
    <row r="4" spans="1:6" ht="21" customHeight="1">
      <c r="A4" s="32" t="s">
        <v>232</v>
      </c>
      <c r="B4" s="33" t="s">
        <v>233</v>
      </c>
      <c r="C4" s="34"/>
      <c r="D4" s="34"/>
      <c r="E4" s="34"/>
      <c r="F4" s="35"/>
    </row>
    <row r="5" spans="1:6" ht="18" customHeight="1">
      <c r="A5" s="36" t="s">
        <v>234</v>
      </c>
      <c r="B5" s="37" t="s">
        <v>235</v>
      </c>
      <c r="C5" s="38">
        <v>2094.632088</v>
      </c>
      <c r="D5" s="38"/>
      <c r="E5" s="38"/>
      <c r="F5" s="38"/>
    </row>
    <row r="6" spans="1:6" ht="18" customHeight="1">
      <c r="A6" s="36"/>
      <c r="B6" s="39" t="s">
        <v>236</v>
      </c>
      <c r="C6" s="40"/>
      <c r="D6" s="41" t="s">
        <v>237</v>
      </c>
      <c r="E6" s="41"/>
      <c r="F6" s="41"/>
    </row>
    <row r="7" spans="1:6" ht="27.75" customHeight="1">
      <c r="A7" s="36"/>
      <c r="B7" s="42" t="s">
        <v>238</v>
      </c>
      <c r="C7" s="43">
        <v>2094.632088</v>
      </c>
      <c r="D7" s="44" t="s">
        <v>239</v>
      </c>
      <c r="E7" s="43">
        <v>1804.632088</v>
      </c>
      <c r="F7" s="45"/>
    </row>
    <row r="8" spans="1:6" ht="27.75" customHeight="1">
      <c r="A8" s="36"/>
      <c r="B8" s="42" t="s">
        <v>240</v>
      </c>
      <c r="C8" s="46">
        <v>0</v>
      </c>
      <c r="D8" s="44" t="s">
        <v>241</v>
      </c>
      <c r="E8" s="46">
        <v>290</v>
      </c>
      <c r="F8" s="47"/>
    </row>
    <row r="9" spans="1:6" ht="27.75" customHeight="1">
      <c r="A9" s="36"/>
      <c r="B9" s="42" t="s">
        <v>242</v>
      </c>
      <c r="C9" s="46">
        <v>0</v>
      </c>
      <c r="D9" s="41"/>
      <c r="E9" s="41"/>
      <c r="F9" s="41"/>
    </row>
    <row r="10" spans="1:6" ht="18" customHeight="1">
      <c r="A10" s="48"/>
      <c r="B10" s="49" t="s">
        <v>243</v>
      </c>
      <c r="C10" s="46">
        <v>0</v>
      </c>
      <c r="D10" s="50"/>
      <c r="E10" s="50"/>
      <c r="F10" s="50"/>
    </row>
    <row r="11" spans="1:6" ht="14.25">
      <c r="A11" s="41" t="s">
        <v>244</v>
      </c>
      <c r="B11" s="51" t="s">
        <v>245</v>
      </c>
      <c r="C11" s="52"/>
      <c r="D11" s="52"/>
      <c r="E11" s="52"/>
      <c r="F11" s="52"/>
    </row>
    <row r="12" spans="1:6" ht="14.25">
      <c r="A12" s="41"/>
      <c r="B12" s="52"/>
      <c r="C12" s="52"/>
      <c r="D12" s="52"/>
      <c r="E12" s="52"/>
      <c r="F12" s="52"/>
    </row>
    <row r="13" spans="1:6" ht="14.25">
      <c r="A13" s="41"/>
      <c r="B13" s="52"/>
      <c r="C13" s="52"/>
      <c r="D13" s="52"/>
      <c r="E13" s="52"/>
      <c r="F13" s="52"/>
    </row>
    <row r="14" spans="1:6" ht="21" customHeight="1">
      <c r="A14" s="41"/>
      <c r="B14" s="52"/>
      <c r="C14" s="52"/>
      <c r="D14" s="52"/>
      <c r="E14" s="52"/>
      <c r="F14" s="52"/>
    </row>
    <row r="15" spans="1:6" ht="14.25">
      <c r="A15" s="41" t="s">
        <v>246</v>
      </c>
      <c r="B15" s="51" t="s">
        <v>247</v>
      </c>
      <c r="C15" s="52"/>
      <c r="D15" s="52"/>
      <c r="E15" s="52"/>
      <c r="F15" s="52"/>
    </row>
    <row r="16" spans="1:6" ht="14.25">
      <c r="A16" s="41"/>
      <c r="B16" s="52"/>
      <c r="C16" s="52"/>
      <c r="D16" s="52"/>
      <c r="E16" s="52"/>
      <c r="F16" s="52"/>
    </row>
    <row r="17" spans="1:6" ht="42" customHeight="1">
      <c r="A17" s="41"/>
      <c r="B17" s="52"/>
      <c r="C17" s="52"/>
      <c r="D17" s="52"/>
      <c r="E17" s="52"/>
      <c r="F17" s="52"/>
    </row>
    <row r="18" spans="1:6" ht="10.5" customHeight="1">
      <c r="A18" s="53" t="s">
        <v>248</v>
      </c>
      <c r="B18" s="53"/>
      <c r="C18" s="53"/>
      <c r="D18" s="53"/>
      <c r="E18" s="53"/>
      <c r="F18" s="53"/>
    </row>
    <row r="19" spans="1:6" ht="10.5" customHeight="1">
      <c r="A19" s="53"/>
      <c r="B19" s="53"/>
      <c r="C19" s="53"/>
      <c r="D19" s="53"/>
      <c r="E19" s="53"/>
      <c r="F19" s="53"/>
    </row>
    <row r="20" spans="1:6" ht="15" customHeight="1">
      <c r="A20" s="54" t="s">
        <v>249</v>
      </c>
      <c r="B20" s="54" t="s">
        <v>250</v>
      </c>
      <c r="C20" s="54" t="s">
        <v>251</v>
      </c>
      <c r="D20" s="54" t="s">
        <v>252</v>
      </c>
      <c r="E20" s="55" t="s">
        <v>253</v>
      </c>
      <c r="F20" s="55"/>
    </row>
    <row r="21" spans="1:6" ht="15" customHeight="1">
      <c r="A21" s="56" t="s">
        <v>254</v>
      </c>
      <c r="B21" s="56" t="s">
        <v>255</v>
      </c>
      <c r="C21" s="57" t="s">
        <v>256</v>
      </c>
      <c r="D21" s="58" t="s">
        <v>257</v>
      </c>
      <c r="E21" s="59" t="s">
        <v>258</v>
      </c>
      <c r="F21" s="60"/>
    </row>
    <row r="22" spans="1:6" ht="15" customHeight="1">
      <c r="A22" s="56" t="s">
        <v>254</v>
      </c>
      <c r="B22" s="56" t="s">
        <v>255</v>
      </c>
      <c r="C22" s="57" t="s">
        <v>259</v>
      </c>
      <c r="D22" s="58" t="s">
        <v>260</v>
      </c>
      <c r="E22" s="59" t="s">
        <v>258</v>
      </c>
      <c r="F22" s="60"/>
    </row>
    <row r="23" spans="1:6" ht="15" customHeight="1">
      <c r="A23" s="56" t="s">
        <v>254</v>
      </c>
      <c r="B23" s="56" t="s">
        <v>255</v>
      </c>
      <c r="C23" s="57" t="s">
        <v>261</v>
      </c>
      <c r="D23" s="58" t="s">
        <v>262</v>
      </c>
      <c r="E23" s="59" t="s">
        <v>258</v>
      </c>
      <c r="F23" s="60"/>
    </row>
    <row r="24" spans="1:6" ht="15" customHeight="1">
      <c r="A24" s="56" t="s">
        <v>254</v>
      </c>
      <c r="B24" s="56" t="s">
        <v>255</v>
      </c>
      <c r="C24" s="57" t="s">
        <v>263</v>
      </c>
      <c r="D24" s="58" t="s">
        <v>264</v>
      </c>
      <c r="E24" s="59" t="s">
        <v>258</v>
      </c>
      <c r="F24" s="60"/>
    </row>
    <row r="25" spans="1:6" ht="15" customHeight="1">
      <c r="A25" s="56" t="s">
        <v>254</v>
      </c>
      <c r="B25" s="56" t="s">
        <v>255</v>
      </c>
      <c r="C25" s="57" t="s">
        <v>265</v>
      </c>
      <c r="D25" s="58" t="s">
        <v>266</v>
      </c>
      <c r="E25" s="59" t="s">
        <v>258</v>
      </c>
      <c r="F25" s="60"/>
    </row>
    <row r="26" spans="1:6" ht="15" customHeight="1">
      <c r="A26" s="56" t="s">
        <v>254</v>
      </c>
      <c r="B26" s="56" t="s">
        <v>255</v>
      </c>
      <c r="C26" s="57" t="s">
        <v>267</v>
      </c>
      <c r="D26" s="58" t="s">
        <v>268</v>
      </c>
      <c r="E26" s="59" t="s">
        <v>258</v>
      </c>
      <c r="F26" s="60"/>
    </row>
    <row r="27" spans="1:6" ht="15" customHeight="1">
      <c r="A27" s="56" t="s">
        <v>254</v>
      </c>
      <c r="B27" s="56" t="s">
        <v>255</v>
      </c>
      <c r="C27" s="57" t="s">
        <v>269</v>
      </c>
      <c r="D27" s="58" t="s">
        <v>270</v>
      </c>
      <c r="E27" s="59" t="s">
        <v>258</v>
      </c>
      <c r="F27" s="60"/>
    </row>
    <row r="28" spans="1:6" ht="15" customHeight="1">
      <c r="A28" s="56" t="s">
        <v>254</v>
      </c>
      <c r="B28" s="56" t="s">
        <v>271</v>
      </c>
      <c r="C28" s="25" t="s">
        <v>272</v>
      </c>
      <c r="D28" s="61" t="s">
        <v>273</v>
      </c>
      <c r="E28" s="59" t="s">
        <v>258</v>
      </c>
      <c r="F28" s="60"/>
    </row>
    <row r="29" spans="1:6" ht="15" customHeight="1">
      <c r="A29" s="56"/>
      <c r="B29" s="56"/>
      <c r="C29" s="25" t="s">
        <v>274</v>
      </c>
      <c r="D29" s="61" t="s">
        <v>273</v>
      </c>
      <c r="E29" s="59"/>
      <c r="F29" s="60"/>
    </row>
    <row r="30" spans="1:6" ht="15" customHeight="1">
      <c r="A30" s="56" t="s">
        <v>254</v>
      </c>
      <c r="B30" s="56" t="s">
        <v>275</v>
      </c>
      <c r="C30" s="62" t="s">
        <v>276</v>
      </c>
      <c r="D30" s="61" t="s">
        <v>273</v>
      </c>
      <c r="E30" s="59" t="s">
        <v>258</v>
      </c>
      <c r="F30" s="60"/>
    </row>
    <row r="31" spans="1:6" ht="15" customHeight="1">
      <c r="A31" s="56" t="s">
        <v>254</v>
      </c>
      <c r="B31" s="56" t="s">
        <v>277</v>
      </c>
      <c r="C31" s="62" t="s">
        <v>278</v>
      </c>
      <c r="D31" s="63" t="s">
        <v>279</v>
      </c>
      <c r="E31" s="59" t="s">
        <v>258</v>
      </c>
      <c r="F31" s="60"/>
    </row>
    <row r="32" spans="1:6" ht="14.25">
      <c r="A32" s="64" t="s">
        <v>280</v>
      </c>
      <c r="B32" s="65" t="s">
        <v>281</v>
      </c>
      <c r="C32" s="57" t="s">
        <v>282</v>
      </c>
      <c r="D32" s="63" t="s">
        <v>283</v>
      </c>
      <c r="E32" s="66"/>
      <c r="F32" s="66"/>
    </row>
    <row r="33" spans="1:6" ht="14.25">
      <c r="A33" s="67"/>
      <c r="B33" s="65"/>
      <c r="C33" s="57" t="s">
        <v>284</v>
      </c>
      <c r="D33" s="63" t="s">
        <v>283</v>
      </c>
      <c r="E33" s="66"/>
      <c r="F33" s="66"/>
    </row>
    <row r="34" spans="1:6" ht="22.5">
      <c r="A34" s="67"/>
      <c r="B34" s="65"/>
      <c r="C34" s="57" t="s">
        <v>285</v>
      </c>
      <c r="D34" s="63" t="s">
        <v>283</v>
      </c>
      <c r="E34" s="66"/>
      <c r="F34" s="66"/>
    </row>
    <row r="35" spans="1:6" ht="14.25">
      <c r="A35" s="67"/>
      <c r="B35" s="25" t="s">
        <v>286</v>
      </c>
      <c r="C35" s="25" t="s">
        <v>287</v>
      </c>
      <c r="D35" s="25"/>
      <c r="E35" s="66"/>
      <c r="F35" s="66"/>
    </row>
    <row r="36" spans="1:6" ht="14.25">
      <c r="A36" s="67"/>
      <c r="B36" s="25" t="s">
        <v>288</v>
      </c>
      <c r="C36" s="25" t="s">
        <v>289</v>
      </c>
      <c r="D36" s="25"/>
      <c r="E36" s="66"/>
      <c r="F36" s="66"/>
    </row>
    <row r="37" spans="1:6" ht="18.75" customHeight="1">
      <c r="A37" s="64" t="s">
        <v>290</v>
      </c>
      <c r="B37" s="25" t="s">
        <v>291</v>
      </c>
      <c r="C37" s="57" t="s">
        <v>292</v>
      </c>
      <c r="D37" s="63" t="s">
        <v>293</v>
      </c>
      <c r="E37" s="66"/>
      <c r="F37" s="63" t="s">
        <v>294</v>
      </c>
    </row>
  </sheetData>
  <sheetProtection/>
  <mergeCells count="20">
    <mergeCell ref="A1:B1"/>
    <mergeCell ref="B4:F4"/>
    <mergeCell ref="C5:F5"/>
    <mergeCell ref="B6:C6"/>
    <mergeCell ref="D6:F6"/>
    <mergeCell ref="E7:F7"/>
    <mergeCell ref="E8:F8"/>
    <mergeCell ref="D9:F9"/>
    <mergeCell ref="D10:F10"/>
    <mergeCell ref="E20:F20"/>
    <mergeCell ref="A5:A10"/>
    <mergeCell ref="A11:A14"/>
    <mergeCell ref="A15:A17"/>
    <mergeCell ref="A32:A36"/>
    <mergeCell ref="B28:B29"/>
    <mergeCell ref="B32:B34"/>
    <mergeCell ref="A2:F3"/>
    <mergeCell ref="B11:F14"/>
    <mergeCell ref="B15:F17"/>
    <mergeCell ref="A18:F19"/>
  </mergeCells>
  <printOptions/>
  <pageMargins left="0.55" right="0.55" top="1" bottom="1"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6"/>
  <sheetViews>
    <sheetView zoomScaleSheetLayoutView="100" workbookViewId="0" topLeftCell="A1">
      <selection activeCell="P9" sqref="P9"/>
    </sheetView>
  </sheetViews>
  <sheetFormatPr defaultColWidth="9.00390625" defaultRowHeight="14.25"/>
  <cols>
    <col min="1" max="1" width="13.875" style="0" customWidth="1"/>
    <col min="2" max="2" width="7.875" style="0" customWidth="1"/>
    <col min="3" max="3" width="6.375" style="0" customWidth="1"/>
    <col min="4" max="4" width="5.00390625" style="0" customWidth="1"/>
    <col min="5" max="5" width="36.375" style="1" customWidth="1"/>
    <col min="6" max="6" width="20.375" style="0" customWidth="1"/>
    <col min="7" max="7" width="10.125" style="0" customWidth="1"/>
    <col min="8" max="8" width="6.375" style="0" customWidth="1"/>
    <col min="9" max="9" width="6.00390625" style="0" customWidth="1"/>
    <col min="10" max="10" width="5.375" style="0" customWidth="1"/>
    <col min="11" max="11" width="6.375" style="0" customWidth="1"/>
    <col min="12" max="12" width="4.75390625" style="0" customWidth="1"/>
    <col min="13" max="13" width="7.875" style="0" customWidth="1"/>
    <col min="14" max="14" width="7.50390625" style="0" customWidth="1"/>
  </cols>
  <sheetData>
    <row r="1" spans="1:14" ht="30.75" customHeight="1">
      <c r="A1" s="2" t="s">
        <v>3</v>
      </c>
      <c r="B1" s="2"/>
      <c r="F1" s="3"/>
      <c r="G1" s="3"/>
      <c r="I1" s="3"/>
      <c r="N1" s="3" t="s">
        <v>295</v>
      </c>
    </row>
    <row r="2" spans="1:14" ht="14.25">
      <c r="A2" s="4"/>
      <c r="B2" s="4"/>
      <c r="C2" s="4"/>
      <c r="D2" s="4"/>
      <c r="E2" s="5"/>
      <c r="F2" s="4"/>
      <c r="G2" s="6"/>
      <c r="H2" s="4"/>
      <c r="I2" s="4"/>
      <c r="J2" s="4"/>
      <c r="K2" s="4"/>
      <c r="L2" s="4"/>
      <c r="M2" s="4"/>
      <c r="N2" s="4"/>
    </row>
    <row r="3" spans="1:14" ht="25.5" customHeight="1">
      <c r="A3" s="7" t="s">
        <v>296</v>
      </c>
      <c r="B3" s="7"/>
      <c r="C3" s="7"/>
      <c r="D3" s="7"/>
      <c r="E3" s="8"/>
      <c r="F3" s="7"/>
      <c r="G3" s="7"/>
      <c r="H3" s="7"/>
      <c r="I3" s="7"/>
      <c r="J3" s="7"/>
      <c r="K3" s="7"/>
      <c r="L3" s="7"/>
      <c r="M3" s="7"/>
      <c r="N3" s="7"/>
    </row>
    <row r="4" spans="1:14" ht="25.5" customHeight="1">
      <c r="A4" s="9"/>
      <c r="B4" s="9"/>
      <c r="C4" s="9"/>
      <c r="D4" s="4"/>
      <c r="E4" s="5"/>
      <c r="F4" s="4"/>
      <c r="G4" s="6"/>
      <c r="H4" s="4"/>
      <c r="I4" s="4"/>
      <c r="J4" s="4"/>
      <c r="K4" s="4"/>
      <c r="L4" s="4"/>
      <c r="M4" s="4"/>
      <c r="N4" s="4"/>
    </row>
    <row r="5" spans="1:14" ht="25.5" customHeight="1">
      <c r="A5" s="10" t="s">
        <v>297</v>
      </c>
      <c r="B5" s="11" t="s">
        <v>298</v>
      </c>
      <c r="C5" s="11"/>
      <c r="D5" s="12"/>
      <c r="E5" s="11" t="s">
        <v>299</v>
      </c>
      <c r="F5" s="13" t="s">
        <v>248</v>
      </c>
      <c r="G5" s="14"/>
      <c r="H5" s="14"/>
      <c r="I5" s="14"/>
      <c r="J5" s="14"/>
      <c r="K5" s="14"/>
      <c r="L5" s="14"/>
      <c r="M5" s="14"/>
      <c r="N5" s="14"/>
    </row>
    <row r="6" spans="1:14" ht="25.5" customHeight="1">
      <c r="A6" s="12"/>
      <c r="B6" s="11"/>
      <c r="C6" s="11"/>
      <c r="D6" s="12"/>
      <c r="E6" s="11"/>
      <c r="F6" s="15" t="s">
        <v>254</v>
      </c>
      <c r="G6" s="15"/>
      <c r="H6" s="15"/>
      <c r="I6" s="28"/>
      <c r="J6" s="11" t="s">
        <v>280</v>
      </c>
      <c r="K6" s="11"/>
      <c r="L6" s="11"/>
      <c r="M6" s="11"/>
      <c r="N6" s="29" t="s">
        <v>290</v>
      </c>
    </row>
    <row r="7" spans="1:14" ht="25.5" customHeight="1">
      <c r="A7" s="12"/>
      <c r="B7" s="11"/>
      <c r="C7" s="11"/>
      <c r="D7" s="12"/>
      <c r="E7" s="11"/>
      <c r="F7" s="15"/>
      <c r="G7" s="15"/>
      <c r="H7" s="15"/>
      <c r="I7" s="28"/>
      <c r="J7" s="11"/>
      <c r="K7" s="11"/>
      <c r="L7" s="11"/>
      <c r="M7" s="11"/>
      <c r="N7" s="29"/>
    </row>
    <row r="8" spans="1:14" ht="48" customHeight="1">
      <c r="A8" s="14"/>
      <c r="B8" s="16" t="s">
        <v>300</v>
      </c>
      <c r="C8" s="17" t="s">
        <v>301</v>
      </c>
      <c r="D8" s="18" t="s">
        <v>302</v>
      </c>
      <c r="E8" s="14"/>
      <c r="F8" s="19" t="s">
        <v>303</v>
      </c>
      <c r="G8" s="20" t="s">
        <v>271</v>
      </c>
      <c r="H8" s="20" t="s">
        <v>275</v>
      </c>
      <c r="I8" s="20" t="s">
        <v>277</v>
      </c>
      <c r="J8" s="20" t="s">
        <v>304</v>
      </c>
      <c r="K8" s="20" t="s">
        <v>281</v>
      </c>
      <c r="L8" s="20" t="s">
        <v>286</v>
      </c>
      <c r="M8" s="20" t="s">
        <v>305</v>
      </c>
      <c r="N8" s="17" t="s">
        <v>306</v>
      </c>
    </row>
    <row r="9" spans="1:14" ht="25.5" customHeight="1">
      <c r="A9" s="21" t="s">
        <v>307</v>
      </c>
      <c r="B9" s="22">
        <f>SUM(B10:B16)</f>
        <v>290</v>
      </c>
      <c r="C9" s="22">
        <f>SUM(C10:C16)</f>
        <v>290</v>
      </c>
      <c r="D9" s="22">
        <f>SUM(D10:D15)</f>
        <v>0</v>
      </c>
      <c r="E9" s="23"/>
      <c r="F9" s="24"/>
      <c r="G9" s="24"/>
      <c r="H9" s="24"/>
      <c r="I9" s="24"/>
      <c r="J9" s="24"/>
      <c r="K9" s="24"/>
      <c r="L9" s="24"/>
      <c r="M9" s="24"/>
      <c r="N9" s="24"/>
    </row>
    <row r="10" spans="1:14" ht="58.5" customHeight="1">
      <c r="A10" s="25" t="s">
        <v>308</v>
      </c>
      <c r="B10" s="26">
        <v>180</v>
      </c>
      <c r="C10" s="26">
        <v>180</v>
      </c>
      <c r="D10" s="26"/>
      <c r="E10" s="27" t="s">
        <v>309</v>
      </c>
      <c r="F10" s="26" t="s">
        <v>310</v>
      </c>
      <c r="G10" s="26" t="s">
        <v>311</v>
      </c>
      <c r="H10" s="26" t="s">
        <v>312</v>
      </c>
      <c r="I10" s="26" t="s">
        <v>313</v>
      </c>
      <c r="J10" s="26"/>
      <c r="K10" s="26"/>
      <c r="L10" s="26"/>
      <c r="M10" s="26" t="s">
        <v>314</v>
      </c>
      <c r="N10" s="30" t="s">
        <v>315</v>
      </c>
    </row>
    <row r="11" spans="1:14" ht="48" customHeight="1">
      <c r="A11" s="25" t="s">
        <v>316</v>
      </c>
      <c r="B11" s="26">
        <v>10</v>
      </c>
      <c r="C11" s="26">
        <v>10</v>
      </c>
      <c r="D11" s="26"/>
      <c r="E11" s="27" t="s">
        <v>317</v>
      </c>
      <c r="F11" s="26" t="s">
        <v>318</v>
      </c>
      <c r="G11" s="26" t="s">
        <v>319</v>
      </c>
      <c r="H11" s="26" t="s">
        <v>320</v>
      </c>
      <c r="I11" s="26" t="s">
        <v>321</v>
      </c>
      <c r="J11" s="26"/>
      <c r="K11" s="26" t="s">
        <v>322</v>
      </c>
      <c r="L11" s="26"/>
      <c r="M11" s="26"/>
      <c r="N11" s="30" t="s">
        <v>315</v>
      </c>
    </row>
    <row r="12" spans="1:14" ht="36" customHeight="1">
      <c r="A12" s="25" t="s">
        <v>323</v>
      </c>
      <c r="B12" s="26">
        <v>5</v>
      </c>
      <c r="C12" s="26">
        <v>5</v>
      </c>
      <c r="D12" s="26"/>
      <c r="E12" s="27" t="s">
        <v>324</v>
      </c>
      <c r="F12" s="26" t="s">
        <v>325</v>
      </c>
      <c r="G12" s="26" t="s">
        <v>326</v>
      </c>
      <c r="H12" s="26" t="s">
        <v>327</v>
      </c>
      <c r="I12" s="26" t="s">
        <v>328</v>
      </c>
      <c r="J12" s="26"/>
      <c r="K12" s="26" t="s">
        <v>329</v>
      </c>
      <c r="L12" s="26"/>
      <c r="M12" s="26"/>
      <c r="N12" s="30" t="s">
        <v>315</v>
      </c>
    </row>
    <row r="13" spans="1:14" ht="45" customHeight="1">
      <c r="A13" s="25" t="s">
        <v>330</v>
      </c>
      <c r="B13" s="26">
        <v>10</v>
      </c>
      <c r="C13" s="26">
        <v>10</v>
      </c>
      <c r="D13" s="26"/>
      <c r="E13" s="27" t="s">
        <v>331</v>
      </c>
      <c r="F13" s="26" t="s">
        <v>332</v>
      </c>
      <c r="G13" s="26" t="s">
        <v>333</v>
      </c>
      <c r="H13" s="26" t="s">
        <v>334</v>
      </c>
      <c r="I13" s="26" t="s">
        <v>321</v>
      </c>
      <c r="J13" s="26"/>
      <c r="K13" s="26"/>
      <c r="L13" s="26"/>
      <c r="M13" s="26" t="s">
        <v>335</v>
      </c>
      <c r="N13" s="30" t="s">
        <v>315</v>
      </c>
    </row>
    <row r="14" spans="1:14" ht="48.75" customHeight="1">
      <c r="A14" s="25" t="s">
        <v>336</v>
      </c>
      <c r="B14" s="26">
        <v>30</v>
      </c>
      <c r="C14" s="26">
        <v>30</v>
      </c>
      <c r="D14" s="26"/>
      <c r="E14" s="27" t="s">
        <v>337</v>
      </c>
      <c r="F14" s="26" t="s">
        <v>338</v>
      </c>
      <c r="G14" s="26" t="s">
        <v>339</v>
      </c>
      <c r="H14" s="26" t="s">
        <v>340</v>
      </c>
      <c r="I14" s="26" t="s">
        <v>341</v>
      </c>
      <c r="J14" s="26"/>
      <c r="K14" s="26"/>
      <c r="L14" s="26"/>
      <c r="M14" s="26" t="s">
        <v>342</v>
      </c>
      <c r="N14" s="30" t="s">
        <v>315</v>
      </c>
    </row>
    <row r="15" spans="1:14" ht="39" customHeight="1">
      <c r="A15" s="25" t="s">
        <v>343</v>
      </c>
      <c r="B15" s="26">
        <v>50</v>
      </c>
      <c r="C15" s="26">
        <v>50</v>
      </c>
      <c r="D15" s="26"/>
      <c r="E15" s="27" t="s">
        <v>344</v>
      </c>
      <c r="F15" s="26" t="s">
        <v>345</v>
      </c>
      <c r="G15" s="26" t="s">
        <v>346</v>
      </c>
      <c r="H15" s="26" t="s">
        <v>347</v>
      </c>
      <c r="I15" s="26" t="s">
        <v>348</v>
      </c>
      <c r="J15" s="26"/>
      <c r="K15" s="26"/>
      <c r="L15" s="26"/>
      <c r="M15" s="26" t="s">
        <v>349</v>
      </c>
      <c r="N15" s="30" t="s">
        <v>315</v>
      </c>
    </row>
    <row r="16" spans="1:14" ht="24">
      <c r="A16" s="25" t="s">
        <v>350</v>
      </c>
      <c r="B16" s="26">
        <v>5</v>
      </c>
      <c r="C16" s="26">
        <v>5</v>
      </c>
      <c r="D16" s="26"/>
      <c r="E16" s="27" t="s">
        <v>351</v>
      </c>
      <c r="F16" s="26" t="s">
        <v>352</v>
      </c>
      <c r="G16" s="26" t="s">
        <v>353</v>
      </c>
      <c r="H16" s="26" t="s">
        <v>354</v>
      </c>
      <c r="I16" s="26" t="s">
        <v>328</v>
      </c>
      <c r="J16" s="26"/>
      <c r="K16" s="26" t="s">
        <v>355</v>
      </c>
      <c r="L16" s="26"/>
      <c r="M16" s="26"/>
      <c r="N16" s="30" t="s">
        <v>315</v>
      </c>
    </row>
  </sheetData>
  <sheetProtection/>
  <mergeCells count="10">
    <mergeCell ref="A1:B1"/>
    <mergeCell ref="A3:N3"/>
    <mergeCell ref="A4:C4"/>
    <mergeCell ref="F5:N5"/>
    <mergeCell ref="A5:A8"/>
    <mergeCell ref="E5:E8"/>
    <mergeCell ref="N6:N7"/>
    <mergeCell ref="B5:D7"/>
    <mergeCell ref="F6:I7"/>
    <mergeCell ref="J6:M7"/>
  </mergeCells>
  <printOptions horizontalCentered="1"/>
  <pageMargins left="0.36" right="0.36" top="0.39" bottom="0.39" header="0.51" footer="0.5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2"/>
  <sheetViews>
    <sheetView tabSelected="1" zoomScaleSheetLayoutView="100" workbookViewId="0" topLeftCell="A1">
      <selection activeCell="A2" sqref="A2"/>
    </sheetView>
  </sheetViews>
  <sheetFormatPr defaultColWidth="9.00390625" defaultRowHeight="14.25"/>
  <cols>
    <col min="1" max="1" width="106.125" style="0" customWidth="1"/>
  </cols>
  <sheetData>
    <row r="1" ht="84" customHeight="1">
      <c r="A1" s="193" t="s">
        <v>0</v>
      </c>
    </row>
    <row r="2" ht="237" customHeight="1">
      <c r="A2" s="193" t="s">
        <v>1</v>
      </c>
    </row>
    <row r="4" ht="22.5">
      <c r="A4" s="194"/>
    </row>
    <row r="5" ht="22.5">
      <c r="A5" s="194"/>
    </row>
    <row r="6" ht="14.25">
      <c r="A6" s="195"/>
    </row>
    <row r="7" ht="22.5">
      <c r="A7" s="196" t="s">
        <v>2</v>
      </c>
    </row>
    <row r="8" ht="14.25">
      <c r="A8" s="195"/>
    </row>
    <row r="9" ht="14.25">
      <c r="A9" s="195"/>
    </row>
    <row r="10" ht="14.25">
      <c r="A10" s="197"/>
    </row>
    <row r="11" ht="14.25">
      <c r="A11" s="197"/>
    </row>
    <row r="12" ht="14.25">
      <c r="A12" s="197"/>
    </row>
  </sheetData>
  <sheetProtection/>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8"/>
  <sheetViews>
    <sheetView workbookViewId="0" topLeftCell="A19">
      <selection activeCell="B33" sqref="B33"/>
    </sheetView>
  </sheetViews>
  <sheetFormatPr defaultColWidth="9.00390625" defaultRowHeight="14.25"/>
  <cols>
    <col min="1" max="1" width="24.25390625" style="0" customWidth="1"/>
    <col min="2" max="2" width="13.875" style="181" customWidth="1"/>
    <col min="3" max="3" width="28.75390625" style="0" customWidth="1"/>
    <col min="4" max="4" width="14.25390625" style="181" customWidth="1"/>
    <col min="5" max="5" width="4.50390625" style="0" customWidth="1"/>
  </cols>
  <sheetData>
    <row r="1" spans="1:5" ht="19.5" customHeight="1">
      <c r="A1" s="179" t="s">
        <v>3</v>
      </c>
      <c r="E1" s="182" t="s">
        <v>4</v>
      </c>
    </row>
    <row r="2" spans="1:5" ht="25.5">
      <c r="A2" s="82" t="s">
        <v>5</v>
      </c>
      <c r="B2" s="82"/>
      <c r="C2" s="82"/>
      <c r="D2" s="82"/>
      <c r="E2" s="82"/>
    </row>
    <row r="3" ht="23.25" customHeight="1">
      <c r="E3" s="81" t="s">
        <v>6</v>
      </c>
    </row>
    <row r="4" spans="1:5" s="179" customFormat="1" ht="18" customHeight="1">
      <c r="A4" s="183" t="s">
        <v>7</v>
      </c>
      <c r="B4" s="184"/>
      <c r="C4" s="183" t="s">
        <v>8</v>
      </c>
      <c r="D4" s="184"/>
      <c r="E4" s="185"/>
    </row>
    <row r="5" spans="1:5" ht="18" customHeight="1">
      <c r="A5" s="104" t="s">
        <v>9</v>
      </c>
      <c r="B5" s="186" t="s">
        <v>10</v>
      </c>
      <c r="C5" s="104" t="s">
        <v>9</v>
      </c>
      <c r="D5" s="186" t="s">
        <v>11</v>
      </c>
      <c r="E5" s="104" t="s">
        <v>12</v>
      </c>
    </row>
    <row r="6" spans="1:5" ht="18" customHeight="1">
      <c r="A6" s="185" t="s">
        <v>13</v>
      </c>
      <c r="B6" s="139">
        <v>2094.632088</v>
      </c>
      <c r="C6" s="187" t="s">
        <v>14</v>
      </c>
      <c r="D6" s="139">
        <v>1913.12</v>
      </c>
      <c r="E6" s="74"/>
    </row>
    <row r="7" spans="1:5" ht="18" customHeight="1">
      <c r="A7" s="185" t="s">
        <v>15</v>
      </c>
      <c r="B7" s="139"/>
      <c r="C7" s="187" t="s">
        <v>16</v>
      </c>
      <c r="D7" s="139"/>
      <c r="E7" s="74"/>
    </row>
    <row r="8" spans="1:5" ht="18" customHeight="1">
      <c r="A8" s="185" t="s">
        <v>17</v>
      </c>
      <c r="B8" s="188"/>
      <c r="C8" s="189" t="s">
        <v>18</v>
      </c>
      <c r="D8" s="139"/>
      <c r="E8" s="74"/>
    </row>
    <row r="9" spans="1:5" ht="18" customHeight="1">
      <c r="A9" s="185" t="s">
        <v>19</v>
      </c>
      <c r="B9" s="139"/>
      <c r="C9" s="187" t="s">
        <v>20</v>
      </c>
      <c r="D9" s="139"/>
      <c r="E9" s="74"/>
    </row>
    <row r="10" spans="1:5" ht="18" customHeight="1">
      <c r="A10" s="185"/>
      <c r="B10" s="139"/>
      <c r="C10" s="187" t="s">
        <v>21</v>
      </c>
      <c r="D10" s="139"/>
      <c r="E10" s="74"/>
    </row>
    <row r="11" spans="1:5" ht="18" customHeight="1">
      <c r="A11" s="185"/>
      <c r="B11" s="139"/>
      <c r="C11" s="187" t="s">
        <v>22</v>
      </c>
      <c r="D11" s="139"/>
      <c r="E11" s="74"/>
    </row>
    <row r="12" spans="1:5" ht="18" customHeight="1">
      <c r="A12" s="185"/>
      <c r="B12" s="139"/>
      <c r="C12" s="187" t="s">
        <v>23</v>
      </c>
      <c r="D12" s="139"/>
      <c r="E12" s="74"/>
    </row>
    <row r="13" spans="1:5" ht="18" customHeight="1">
      <c r="A13" s="185"/>
      <c r="B13" s="139"/>
      <c r="C13" s="187" t="s">
        <v>24</v>
      </c>
      <c r="D13" s="139">
        <v>189.55</v>
      </c>
      <c r="E13" s="74"/>
    </row>
    <row r="14" spans="1:5" ht="18" customHeight="1">
      <c r="A14" s="185"/>
      <c r="B14" s="139"/>
      <c r="C14" s="187" t="s">
        <v>25</v>
      </c>
      <c r="D14" s="139">
        <v>70.56784</v>
      </c>
      <c r="E14" s="74"/>
    </row>
    <row r="15" spans="1:5" ht="18" customHeight="1">
      <c r="A15" s="185"/>
      <c r="B15" s="139"/>
      <c r="C15" s="187" t="s">
        <v>26</v>
      </c>
      <c r="D15" s="139"/>
      <c r="E15" s="74"/>
    </row>
    <row r="16" spans="1:5" ht="18" customHeight="1">
      <c r="A16" s="185"/>
      <c r="B16" s="139"/>
      <c r="C16" s="187" t="s">
        <v>27</v>
      </c>
      <c r="D16" s="139"/>
      <c r="E16" s="74"/>
    </row>
    <row r="17" spans="1:5" ht="18" customHeight="1">
      <c r="A17" s="185"/>
      <c r="B17" s="139"/>
      <c r="C17" s="187" t="s">
        <v>28</v>
      </c>
      <c r="D17" s="139"/>
      <c r="E17" s="74"/>
    </row>
    <row r="18" spans="1:5" ht="18" customHeight="1">
      <c r="A18" s="185"/>
      <c r="B18" s="139"/>
      <c r="C18" s="187" t="s">
        <v>29</v>
      </c>
      <c r="D18" s="139"/>
      <c r="E18" s="74"/>
    </row>
    <row r="19" spans="1:5" ht="18" customHeight="1">
      <c r="A19" s="185"/>
      <c r="B19" s="139"/>
      <c r="C19" s="187" t="s">
        <v>30</v>
      </c>
      <c r="D19" s="139"/>
      <c r="E19" s="74"/>
    </row>
    <row r="20" spans="1:5" ht="18" customHeight="1">
      <c r="A20" s="185"/>
      <c r="B20" s="139"/>
      <c r="C20" s="187" t="s">
        <v>31</v>
      </c>
      <c r="D20" s="139"/>
      <c r="E20" s="74"/>
    </row>
    <row r="21" spans="1:5" ht="18" customHeight="1">
      <c r="A21" s="185"/>
      <c r="B21" s="139"/>
      <c r="C21" s="187" t="s">
        <v>32</v>
      </c>
      <c r="D21" s="139"/>
      <c r="E21" s="74"/>
    </row>
    <row r="22" spans="1:5" ht="18" customHeight="1">
      <c r="A22" s="185"/>
      <c r="B22" s="139"/>
      <c r="C22" s="187" t="s">
        <v>33</v>
      </c>
      <c r="D22" s="139"/>
      <c r="E22" s="74"/>
    </row>
    <row r="23" spans="1:5" ht="18" customHeight="1">
      <c r="A23" s="185"/>
      <c r="B23" s="139"/>
      <c r="C23" s="187" t="s">
        <v>34</v>
      </c>
      <c r="D23" s="139"/>
      <c r="E23" s="74"/>
    </row>
    <row r="24" spans="1:5" ht="18" customHeight="1">
      <c r="A24" s="185"/>
      <c r="B24" s="139"/>
      <c r="C24" s="187" t="s">
        <v>35</v>
      </c>
      <c r="D24" s="139">
        <v>87.195036</v>
      </c>
      <c r="E24" s="74"/>
    </row>
    <row r="25" spans="1:5" ht="18" customHeight="1">
      <c r="A25" s="185"/>
      <c r="B25" s="139"/>
      <c r="C25" s="187" t="s">
        <v>36</v>
      </c>
      <c r="D25" s="139"/>
      <c r="E25" s="74"/>
    </row>
    <row r="26" spans="1:5" ht="18" customHeight="1">
      <c r="A26" s="185"/>
      <c r="B26" s="139"/>
      <c r="C26" s="155" t="s">
        <v>37</v>
      </c>
      <c r="D26" s="139"/>
      <c r="E26" s="74"/>
    </row>
    <row r="27" spans="1:5" ht="18" customHeight="1">
      <c r="A27" s="185"/>
      <c r="B27" s="139"/>
      <c r="C27" s="187" t="s">
        <v>38</v>
      </c>
      <c r="D27" s="139"/>
      <c r="E27" s="74"/>
    </row>
    <row r="28" spans="1:5" ht="18" customHeight="1">
      <c r="A28" s="74"/>
      <c r="B28" s="139"/>
      <c r="C28" s="74"/>
      <c r="D28" s="139"/>
      <c r="E28" s="74"/>
    </row>
    <row r="29" spans="1:5" ht="18" customHeight="1">
      <c r="A29" s="74" t="s">
        <v>39</v>
      </c>
      <c r="B29" s="139">
        <f>SUM(B6:B9)</f>
        <v>2094.632088</v>
      </c>
      <c r="C29" s="74" t="s">
        <v>40</v>
      </c>
      <c r="D29" s="139">
        <f>SUM(D6:D27)</f>
        <v>2260.4328760000003</v>
      </c>
      <c r="E29" s="74"/>
    </row>
    <row r="30" spans="1:5" ht="18" customHeight="1">
      <c r="A30" s="185" t="s">
        <v>41</v>
      </c>
      <c r="B30" s="139">
        <v>165.8</v>
      </c>
      <c r="C30" s="185" t="s">
        <v>42</v>
      </c>
      <c r="D30" s="139"/>
      <c r="E30" s="74"/>
    </row>
    <row r="31" spans="1:5" ht="18" customHeight="1">
      <c r="A31" s="74"/>
      <c r="B31" s="139"/>
      <c r="C31" s="74"/>
      <c r="D31" s="139"/>
      <c r="E31" s="74"/>
    </row>
    <row r="32" spans="1:5" ht="18" customHeight="1">
      <c r="A32" s="74"/>
      <c r="B32" s="139"/>
      <c r="C32" s="74"/>
      <c r="D32" s="139"/>
      <c r="E32" s="74"/>
    </row>
    <row r="33" spans="1:5" ht="18" customHeight="1">
      <c r="A33" s="122" t="s">
        <v>43</v>
      </c>
      <c r="B33" s="139">
        <f>B29+B30</f>
        <v>2260.432088</v>
      </c>
      <c r="C33" s="122" t="s">
        <v>44</v>
      </c>
      <c r="D33" s="139">
        <f>D29+D30</f>
        <v>2260.4328760000003</v>
      </c>
      <c r="E33" s="74"/>
    </row>
    <row r="35" spans="1:5" s="180" customFormat="1" ht="14.25">
      <c r="A35" s="190"/>
      <c r="B35" s="191"/>
      <c r="C35" s="190"/>
      <c r="D35" s="191"/>
      <c r="E35" s="190"/>
    </row>
    <row r="36" spans="1:5" s="180" customFormat="1" ht="14.25">
      <c r="A36" s="190"/>
      <c r="B36" s="191"/>
      <c r="C36" s="190"/>
      <c r="D36" s="191"/>
      <c r="E36" s="190"/>
    </row>
    <row r="37" spans="1:5" ht="14.25">
      <c r="A37" s="95"/>
      <c r="B37" s="192"/>
      <c r="C37" s="93"/>
      <c r="D37" s="192"/>
      <c r="E37" s="93"/>
    </row>
    <row r="38" ht="14.25">
      <c r="A38" s="95"/>
    </row>
  </sheetData>
  <sheetProtection/>
  <mergeCells count="3">
    <mergeCell ref="A2:E2"/>
    <mergeCell ref="A4:B4"/>
    <mergeCell ref="C4:D4"/>
  </mergeCells>
  <printOptions/>
  <pageMargins left="0.55" right="0.5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2"/>
  <sheetViews>
    <sheetView workbookViewId="0" topLeftCell="A1">
      <selection activeCell="G6" sqref="G6"/>
    </sheetView>
  </sheetViews>
  <sheetFormatPr defaultColWidth="11.875" defaultRowHeight="14.25"/>
  <cols>
    <col min="1" max="3" width="5.25390625" style="0" customWidth="1"/>
    <col min="4" max="4" width="16.50390625" style="165" customWidth="1"/>
    <col min="5" max="5" width="13.25390625" style="0" customWidth="1"/>
    <col min="6" max="8" width="13.75390625" style="0" customWidth="1"/>
    <col min="9" max="10" width="11.125" style="0" customWidth="1"/>
    <col min="11" max="11" width="10.625" style="0" customWidth="1"/>
    <col min="12" max="12" width="12.625" style="0" hidden="1" customWidth="1"/>
  </cols>
  <sheetData>
    <row r="1" spans="1:11" ht="21" customHeight="1">
      <c r="A1" s="78" t="s">
        <v>3</v>
      </c>
      <c r="B1" s="129"/>
      <c r="C1" s="129"/>
      <c r="D1" s="166"/>
      <c r="E1" s="80"/>
      <c r="F1" s="80"/>
      <c r="G1" s="80"/>
      <c r="H1" s="80"/>
      <c r="I1" s="80"/>
      <c r="J1" s="80"/>
      <c r="K1" s="81" t="s">
        <v>45</v>
      </c>
    </row>
    <row r="2" spans="1:11" ht="25.5">
      <c r="A2" s="82" t="s">
        <v>46</v>
      </c>
      <c r="B2" s="82"/>
      <c r="C2" s="82"/>
      <c r="D2" s="167"/>
      <c r="E2" s="82"/>
      <c r="F2" s="82"/>
      <c r="G2" s="82"/>
      <c r="H2" s="82"/>
      <c r="I2" s="82"/>
      <c r="J2" s="82"/>
      <c r="K2" s="82"/>
    </row>
    <row r="3" ht="25.5" customHeight="1">
      <c r="K3" s="81" t="s">
        <v>6</v>
      </c>
    </row>
    <row r="4" spans="1:11" ht="30.75" customHeight="1">
      <c r="A4" s="75" t="s">
        <v>47</v>
      </c>
      <c r="B4" s="131"/>
      <c r="C4" s="76"/>
      <c r="D4" s="168" t="s">
        <v>48</v>
      </c>
      <c r="E4" s="132" t="s">
        <v>49</v>
      </c>
      <c r="F4" s="132" t="s">
        <v>41</v>
      </c>
      <c r="G4" s="169" t="s">
        <v>50</v>
      </c>
      <c r="H4" s="169" t="s">
        <v>51</v>
      </c>
      <c r="I4" s="169" t="s">
        <v>52</v>
      </c>
      <c r="J4" s="132" t="s">
        <v>53</v>
      </c>
      <c r="K4" s="132" t="s">
        <v>12</v>
      </c>
    </row>
    <row r="5" spans="1:12" ht="22.5" customHeight="1">
      <c r="A5" s="70" t="s">
        <v>54</v>
      </c>
      <c r="B5" s="70" t="s">
        <v>55</v>
      </c>
      <c r="C5" s="70" t="s">
        <v>56</v>
      </c>
      <c r="D5" s="170"/>
      <c r="E5" s="133"/>
      <c r="F5" s="133"/>
      <c r="G5" s="171"/>
      <c r="H5" s="171"/>
      <c r="I5" s="171"/>
      <c r="J5" s="133"/>
      <c r="K5" s="133"/>
      <c r="L5" t="s">
        <v>57</v>
      </c>
    </row>
    <row r="6" spans="1:11" ht="23.25" customHeight="1">
      <c r="A6" s="172" t="s">
        <v>49</v>
      </c>
      <c r="B6" s="173"/>
      <c r="C6" s="173"/>
      <c r="D6" s="174"/>
      <c r="E6" s="134">
        <f aca="true" t="shared" si="0" ref="E6:J6">SUM(E7:E16)</f>
        <v>2260.432088</v>
      </c>
      <c r="F6" s="134">
        <f t="shared" si="0"/>
        <v>165.8</v>
      </c>
      <c r="G6" s="134">
        <f t="shared" si="0"/>
        <v>2094.632088</v>
      </c>
      <c r="H6" s="134">
        <f t="shared" si="0"/>
        <v>0</v>
      </c>
      <c r="I6" s="134">
        <f t="shared" si="0"/>
        <v>0</v>
      </c>
      <c r="J6" s="134">
        <f t="shared" si="0"/>
        <v>0</v>
      </c>
      <c r="K6" s="135"/>
    </row>
    <row r="7" spans="1:12" ht="19.5" customHeight="1">
      <c r="A7" s="136">
        <v>201</v>
      </c>
      <c r="B7" s="137" t="s">
        <v>58</v>
      </c>
      <c r="C7" s="137" t="s">
        <v>59</v>
      </c>
      <c r="D7" s="138" t="s">
        <v>60</v>
      </c>
      <c r="E7" s="163">
        <f aca="true" t="shared" si="1" ref="E7:E16">SUM(F7:J7)</f>
        <v>1531.35658</v>
      </c>
      <c r="F7" s="164">
        <v>29.56</v>
      </c>
      <c r="G7" s="161">
        <v>1501.79658</v>
      </c>
      <c r="H7" s="142"/>
      <c r="I7" s="139"/>
      <c r="J7" s="139"/>
      <c r="K7" s="139"/>
      <c r="L7" s="178">
        <f>(E7/E6)*100%</f>
        <v>0.6774618835617945</v>
      </c>
    </row>
    <row r="8" spans="1:12" ht="19.5" customHeight="1">
      <c r="A8" s="137" t="s">
        <v>61</v>
      </c>
      <c r="B8" s="137" t="s">
        <v>58</v>
      </c>
      <c r="C8" s="137" t="s">
        <v>58</v>
      </c>
      <c r="D8" s="141" t="s">
        <v>62</v>
      </c>
      <c r="E8" s="163">
        <f t="shared" si="1"/>
        <v>264.03</v>
      </c>
      <c r="F8" s="164">
        <v>54.03</v>
      </c>
      <c r="G8" s="161">
        <v>210</v>
      </c>
      <c r="H8" s="142"/>
      <c r="I8" s="139"/>
      <c r="J8" s="139"/>
      <c r="K8" s="139"/>
      <c r="L8" s="178">
        <f>(E8/E6)*100%</f>
        <v>0.11680510173327532</v>
      </c>
    </row>
    <row r="9" spans="1:12" ht="19.5" customHeight="1">
      <c r="A9" s="137" t="s">
        <v>61</v>
      </c>
      <c r="B9" s="137" t="s">
        <v>58</v>
      </c>
      <c r="C9" s="137" t="s">
        <v>63</v>
      </c>
      <c r="D9" s="141" t="s">
        <v>64</v>
      </c>
      <c r="E9" s="163">
        <f t="shared" si="1"/>
        <v>34.53</v>
      </c>
      <c r="F9" s="164">
        <v>4.53</v>
      </c>
      <c r="G9" s="161">
        <v>30</v>
      </c>
      <c r="H9" s="142"/>
      <c r="I9" s="139"/>
      <c r="J9" s="139"/>
      <c r="K9" s="139"/>
      <c r="L9" s="178">
        <f>(E9/E6)*100%</f>
        <v>0.015275840483467779</v>
      </c>
    </row>
    <row r="10" spans="1:12" ht="19.5" customHeight="1">
      <c r="A10" s="136">
        <v>201</v>
      </c>
      <c r="B10" s="136" t="s">
        <v>58</v>
      </c>
      <c r="C10" s="136" t="s">
        <v>65</v>
      </c>
      <c r="D10" s="138" t="s">
        <v>66</v>
      </c>
      <c r="E10" s="163">
        <f t="shared" si="1"/>
        <v>82.50999999999999</v>
      </c>
      <c r="F10" s="164">
        <v>32.51</v>
      </c>
      <c r="G10" s="161">
        <v>50</v>
      </c>
      <c r="H10" s="142"/>
      <c r="I10" s="139"/>
      <c r="J10" s="139"/>
      <c r="K10" s="139"/>
      <c r="L10" s="178">
        <f>(E10/E6)*100%</f>
        <v>0.03650187078745804</v>
      </c>
    </row>
    <row r="11" spans="1:12" ht="19.5" customHeight="1">
      <c r="A11" s="137" t="s">
        <v>61</v>
      </c>
      <c r="B11" s="136" t="s">
        <v>58</v>
      </c>
      <c r="C11" s="136" t="s">
        <v>67</v>
      </c>
      <c r="D11" s="138" t="s">
        <v>68</v>
      </c>
      <c r="E11" s="163">
        <f t="shared" si="1"/>
        <v>0.7</v>
      </c>
      <c r="F11" s="164">
        <v>0.7</v>
      </c>
      <c r="G11" s="163"/>
      <c r="H11" s="142"/>
      <c r="I11" s="139"/>
      <c r="J11" s="139"/>
      <c r="K11" s="139"/>
      <c r="L11" s="178">
        <f>(E11/E6)*100%</f>
        <v>0.0003096753066442932</v>
      </c>
    </row>
    <row r="12" spans="1:12" ht="19.5" customHeight="1">
      <c r="A12" s="136" t="s">
        <v>69</v>
      </c>
      <c r="B12" s="136" t="s">
        <v>65</v>
      </c>
      <c r="C12" s="136" t="s">
        <v>59</v>
      </c>
      <c r="D12" s="138" t="s">
        <v>70</v>
      </c>
      <c r="E12" s="163">
        <f t="shared" si="1"/>
        <v>0</v>
      </c>
      <c r="F12" s="163"/>
      <c r="G12" s="163"/>
      <c r="H12" s="142"/>
      <c r="I12" s="139"/>
      <c r="J12" s="139"/>
      <c r="K12" s="139"/>
      <c r="L12" s="178">
        <f>(E12/E6)*100%</f>
        <v>0</v>
      </c>
    </row>
    <row r="13" spans="1:12" ht="19.5" customHeight="1">
      <c r="A13" s="136" t="s">
        <v>69</v>
      </c>
      <c r="B13" s="136" t="s">
        <v>65</v>
      </c>
      <c r="C13" s="136" t="s">
        <v>65</v>
      </c>
      <c r="D13" s="138" t="s">
        <v>71</v>
      </c>
      <c r="E13" s="163">
        <f t="shared" si="1"/>
        <v>118.755132</v>
      </c>
      <c r="F13" s="164">
        <v>21.84</v>
      </c>
      <c r="G13" s="161">
        <v>96.915132</v>
      </c>
      <c r="H13" s="142"/>
      <c r="I13" s="139"/>
      <c r="J13" s="139"/>
      <c r="K13" s="139"/>
      <c r="L13" s="178">
        <f>(E13/E6)*100%</f>
        <v>0.05253647416811931</v>
      </c>
    </row>
    <row r="14" spans="1:12" ht="19.5" customHeight="1">
      <c r="A14" s="136" t="s">
        <v>69</v>
      </c>
      <c r="B14" s="136" t="s">
        <v>65</v>
      </c>
      <c r="C14" s="136" t="s">
        <v>72</v>
      </c>
      <c r="D14" s="138" t="s">
        <v>73</v>
      </c>
      <c r="E14" s="163">
        <f t="shared" si="1"/>
        <v>70.7875</v>
      </c>
      <c r="F14" s="164">
        <v>22.33</v>
      </c>
      <c r="G14" s="161">
        <v>48.4575</v>
      </c>
      <c r="H14" s="142"/>
      <c r="I14" s="139"/>
      <c r="J14" s="139"/>
      <c r="K14" s="139"/>
      <c r="L14" s="178">
        <f>(E14/E6)*100%</f>
        <v>0.03131591538440415</v>
      </c>
    </row>
    <row r="15" spans="1:12" ht="19.5" customHeight="1">
      <c r="A15" s="136" t="s">
        <v>74</v>
      </c>
      <c r="B15" s="136" t="s">
        <v>75</v>
      </c>
      <c r="C15" s="136" t="s">
        <v>59</v>
      </c>
      <c r="D15" s="138" t="s">
        <v>76</v>
      </c>
      <c r="E15" s="163">
        <f t="shared" si="1"/>
        <v>70.56784</v>
      </c>
      <c r="F15" s="164">
        <v>0.3</v>
      </c>
      <c r="G15" s="161">
        <v>70.26784</v>
      </c>
      <c r="H15" s="142"/>
      <c r="I15" s="139"/>
      <c r="J15" s="139"/>
      <c r="K15" s="139"/>
      <c r="L15" s="178">
        <f>(E15/E6)*100%</f>
        <v>0.031218739273179173</v>
      </c>
    </row>
    <row r="16" spans="1:12" ht="19.5" customHeight="1">
      <c r="A16" s="136" t="s">
        <v>77</v>
      </c>
      <c r="B16" s="136" t="s">
        <v>58</v>
      </c>
      <c r="C16" s="136" t="s">
        <v>59</v>
      </c>
      <c r="D16" s="138" t="s">
        <v>78</v>
      </c>
      <c r="E16" s="163">
        <f t="shared" si="1"/>
        <v>87.195036</v>
      </c>
      <c r="F16" s="163"/>
      <c r="G16" s="161">
        <v>87.195036</v>
      </c>
      <c r="H16" s="142"/>
      <c r="I16" s="139"/>
      <c r="J16" s="139"/>
      <c r="K16" s="139"/>
      <c r="L16" s="178">
        <f>(E16/E6)*100%</f>
        <v>0.03857449930165741</v>
      </c>
    </row>
    <row r="18" spans="1:11" ht="14.25">
      <c r="A18" s="175"/>
      <c r="B18" s="175"/>
      <c r="C18" s="175"/>
      <c r="D18" s="176"/>
      <c r="E18" s="175"/>
      <c r="F18" s="175"/>
      <c r="G18" s="175"/>
      <c r="H18" s="175"/>
      <c r="I18" s="175"/>
      <c r="J18" s="93"/>
      <c r="K18" s="93"/>
    </row>
    <row r="19" spans="1:11" ht="14.25">
      <c r="A19" s="175"/>
      <c r="B19" s="175"/>
      <c r="C19" s="175"/>
      <c r="D19" s="176"/>
      <c r="E19" s="175"/>
      <c r="F19" s="175"/>
      <c r="G19" s="175"/>
      <c r="H19" s="175"/>
      <c r="I19" s="175"/>
      <c r="J19" s="93"/>
      <c r="K19" s="93"/>
    </row>
    <row r="20" spans="1:11" ht="14.25">
      <c r="A20" s="175"/>
      <c r="B20" s="175"/>
      <c r="C20" s="175"/>
      <c r="D20" s="176"/>
      <c r="E20" s="175"/>
      <c r="F20" s="175"/>
      <c r="G20" s="175"/>
      <c r="H20" s="175"/>
      <c r="I20" s="175"/>
      <c r="J20" s="93"/>
      <c r="K20" s="93"/>
    </row>
    <row r="21" spans="1:11" ht="14.25">
      <c r="A21" s="177"/>
      <c r="B21" s="175"/>
      <c r="C21" s="175"/>
      <c r="D21" s="176"/>
      <c r="E21" s="175"/>
      <c r="F21" s="175"/>
      <c r="G21" s="175"/>
      <c r="H21" s="175"/>
      <c r="I21" s="175"/>
      <c r="J21" s="93"/>
      <c r="K21" s="93"/>
    </row>
    <row r="22" spans="1:11" ht="14.25">
      <c r="A22" s="177"/>
      <c r="B22" s="175"/>
      <c r="C22" s="175"/>
      <c r="D22" s="176"/>
      <c r="E22" s="175"/>
      <c r="F22" s="175"/>
      <c r="G22" s="175"/>
      <c r="H22" s="175"/>
      <c r="I22" s="175"/>
      <c r="J22" s="93"/>
      <c r="K22" s="93"/>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2"/>
  <sheetViews>
    <sheetView workbookViewId="0" topLeftCell="A1">
      <selection activeCell="F6" sqref="F6:G6"/>
    </sheetView>
  </sheetViews>
  <sheetFormatPr defaultColWidth="9.00390625" defaultRowHeight="14.25"/>
  <cols>
    <col min="1" max="2" width="4.875" style="0" customWidth="1"/>
    <col min="3" max="3" width="5.125" style="0" customWidth="1"/>
    <col min="4" max="4" width="21.00390625" style="0" customWidth="1"/>
    <col min="5" max="5" width="14.125" style="0" customWidth="1"/>
    <col min="6" max="10" width="10.50390625" style="0" customWidth="1"/>
    <col min="11" max="11" width="11.75390625" style="0" customWidth="1"/>
  </cols>
  <sheetData>
    <row r="1" spans="1:11" ht="21" customHeight="1">
      <c r="A1" s="78" t="s">
        <v>3</v>
      </c>
      <c r="B1" s="129"/>
      <c r="C1" s="129"/>
      <c r="D1" s="129"/>
      <c r="E1" s="80"/>
      <c r="F1" s="80"/>
      <c r="G1" s="80"/>
      <c r="H1" s="80"/>
      <c r="I1" s="80"/>
      <c r="J1" s="80"/>
      <c r="K1" s="130" t="s">
        <v>79</v>
      </c>
    </row>
    <row r="2" spans="1:11" ht="25.5">
      <c r="A2" s="82" t="s">
        <v>80</v>
      </c>
      <c r="B2" s="82"/>
      <c r="C2" s="82"/>
      <c r="D2" s="82"/>
      <c r="E2" s="82"/>
      <c r="F2" s="82"/>
      <c r="G2" s="82"/>
      <c r="H2" s="82"/>
      <c r="I2" s="82"/>
      <c r="J2" s="82"/>
      <c r="K2" s="82"/>
    </row>
    <row r="3" ht="25.5" customHeight="1">
      <c r="K3" s="81" t="s">
        <v>6</v>
      </c>
    </row>
    <row r="4" spans="1:11" ht="19.5" customHeight="1">
      <c r="A4" s="75" t="s">
        <v>47</v>
      </c>
      <c r="B4" s="131"/>
      <c r="C4" s="76"/>
      <c r="D4" s="132" t="s">
        <v>48</v>
      </c>
      <c r="E4" s="132" t="s">
        <v>49</v>
      </c>
      <c r="F4" s="132" t="s">
        <v>81</v>
      </c>
      <c r="G4" s="132" t="s">
        <v>82</v>
      </c>
      <c r="H4" s="132" t="s">
        <v>83</v>
      </c>
      <c r="I4" s="132" t="s">
        <v>84</v>
      </c>
      <c r="J4" s="132" t="s">
        <v>41</v>
      </c>
      <c r="K4" s="132" t="s">
        <v>12</v>
      </c>
    </row>
    <row r="5" spans="1:11" ht="19.5" customHeight="1">
      <c r="A5" s="70" t="s">
        <v>54</v>
      </c>
      <c r="B5" s="70" t="s">
        <v>55</v>
      </c>
      <c r="C5" s="70" t="s">
        <v>56</v>
      </c>
      <c r="D5" s="133"/>
      <c r="E5" s="133"/>
      <c r="F5" s="133"/>
      <c r="G5" s="133"/>
      <c r="H5" s="133"/>
      <c r="I5" s="133"/>
      <c r="J5" s="133"/>
      <c r="K5" s="133"/>
    </row>
    <row r="6" spans="1:11" ht="23.25" customHeight="1">
      <c r="A6" s="75" t="s">
        <v>49</v>
      </c>
      <c r="B6" s="131"/>
      <c r="C6" s="131"/>
      <c r="D6" s="76"/>
      <c r="E6" s="134">
        <f aca="true" t="shared" si="0" ref="E6:J6">SUM(E7:E16)</f>
        <v>2260.432088</v>
      </c>
      <c r="F6" s="134">
        <f t="shared" si="0"/>
        <v>1804.632088</v>
      </c>
      <c r="G6" s="134">
        <f t="shared" si="0"/>
        <v>290</v>
      </c>
      <c r="H6" s="134">
        <f t="shared" si="0"/>
        <v>0</v>
      </c>
      <c r="I6" s="134">
        <f t="shared" si="0"/>
        <v>0</v>
      </c>
      <c r="J6" s="134">
        <f t="shared" si="0"/>
        <v>165.8</v>
      </c>
      <c r="K6" s="135"/>
    </row>
    <row r="7" spans="1:11" ht="19.5" customHeight="1">
      <c r="A7" s="136">
        <v>201</v>
      </c>
      <c r="B7" s="137" t="s">
        <v>58</v>
      </c>
      <c r="C7" s="137" t="s">
        <v>59</v>
      </c>
      <c r="D7" s="138" t="s">
        <v>60</v>
      </c>
      <c r="E7" s="160">
        <f>SUM(F7:J7)</f>
        <v>1531.35658</v>
      </c>
      <c r="F7" s="161">
        <v>1501.79658</v>
      </c>
      <c r="G7" s="160"/>
      <c r="H7" s="160"/>
      <c r="I7" s="160"/>
      <c r="J7" s="164">
        <v>29.56</v>
      </c>
      <c r="K7" s="139"/>
    </row>
    <row r="8" spans="1:11" ht="19.5" customHeight="1">
      <c r="A8" s="137" t="s">
        <v>61</v>
      </c>
      <c r="B8" s="137" t="s">
        <v>58</v>
      </c>
      <c r="C8" s="137" t="s">
        <v>58</v>
      </c>
      <c r="D8" s="141" t="s">
        <v>62</v>
      </c>
      <c r="E8" s="160">
        <f aca="true" t="shared" si="1" ref="E8:E16">SUM(F8:J8)</f>
        <v>264.03</v>
      </c>
      <c r="F8" s="160"/>
      <c r="G8" s="161">
        <v>210</v>
      </c>
      <c r="H8" s="162"/>
      <c r="I8" s="162"/>
      <c r="J8" s="164">
        <v>54.03</v>
      </c>
      <c r="K8" s="139"/>
    </row>
    <row r="9" spans="1:11" ht="19.5" customHeight="1">
      <c r="A9" s="137" t="s">
        <v>61</v>
      </c>
      <c r="B9" s="137" t="s">
        <v>58</v>
      </c>
      <c r="C9" s="137" t="s">
        <v>63</v>
      </c>
      <c r="D9" s="141" t="s">
        <v>64</v>
      </c>
      <c r="E9" s="160">
        <f t="shared" si="1"/>
        <v>34.53</v>
      </c>
      <c r="F9" s="160"/>
      <c r="G9" s="161">
        <v>30</v>
      </c>
      <c r="H9" s="162"/>
      <c r="I9" s="162"/>
      <c r="J9" s="164">
        <v>4.53</v>
      </c>
      <c r="K9" s="139"/>
    </row>
    <row r="10" spans="1:11" ht="19.5" customHeight="1">
      <c r="A10" s="136">
        <v>201</v>
      </c>
      <c r="B10" s="136" t="s">
        <v>58</v>
      </c>
      <c r="C10" s="136" t="s">
        <v>65</v>
      </c>
      <c r="D10" s="138" t="s">
        <v>66</v>
      </c>
      <c r="E10" s="160">
        <f t="shared" si="1"/>
        <v>82.50999999999999</v>
      </c>
      <c r="F10" s="160"/>
      <c r="G10" s="161">
        <v>50</v>
      </c>
      <c r="H10" s="162"/>
      <c r="I10" s="162"/>
      <c r="J10" s="164">
        <v>32.51</v>
      </c>
      <c r="K10" s="139"/>
    </row>
    <row r="11" spans="1:11" ht="19.5" customHeight="1">
      <c r="A11" s="137" t="s">
        <v>61</v>
      </c>
      <c r="B11" s="136" t="s">
        <v>58</v>
      </c>
      <c r="C11" s="136" t="s">
        <v>67</v>
      </c>
      <c r="D11" s="138" t="s">
        <v>68</v>
      </c>
      <c r="E11" s="160">
        <f t="shared" si="1"/>
        <v>0.7</v>
      </c>
      <c r="F11" s="160"/>
      <c r="G11" s="160"/>
      <c r="H11" s="160"/>
      <c r="I11" s="160"/>
      <c r="J11" s="164">
        <v>0.7</v>
      </c>
      <c r="K11" s="139"/>
    </row>
    <row r="12" spans="1:11" ht="19.5" customHeight="1">
      <c r="A12" s="136" t="s">
        <v>69</v>
      </c>
      <c r="B12" s="136" t="s">
        <v>65</v>
      </c>
      <c r="C12" s="136" t="s">
        <v>59</v>
      </c>
      <c r="D12" s="138" t="s">
        <v>70</v>
      </c>
      <c r="E12" s="160">
        <f t="shared" si="1"/>
        <v>0</v>
      </c>
      <c r="F12" s="163"/>
      <c r="G12" s="160"/>
      <c r="H12" s="160"/>
      <c r="I12" s="160"/>
      <c r="J12" s="163"/>
      <c r="K12" s="139"/>
    </row>
    <row r="13" spans="1:11" ht="19.5" customHeight="1">
      <c r="A13" s="136" t="s">
        <v>69</v>
      </c>
      <c r="B13" s="136" t="s">
        <v>65</v>
      </c>
      <c r="C13" s="136" t="s">
        <v>65</v>
      </c>
      <c r="D13" s="138" t="s">
        <v>71</v>
      </c>
      <c r="E13" s="160">
        <f t="shared" si="1"/>
        <v>118.755132</v>
      </c>
      <c r="F13" s="161">
        <v>96.915132</v>
      </c>
      <c r="G13" s="160"/>
      <c r="H13" s="160"/>
      <c r="I13" s="160"/>
      <c r="J13" s="164">
        <v>21.84</v>
      </c>
      <c r="K13" s="139"/>
    </row>
    <row r="14" spans="1:11" ht="19.5" customHeight="1">
      <c r="A14" s="136" t="s">
        <v>69</v>
      </c>
      <c r="B14" s="136" t="s">
        <v>65</v>
      </c>
      <c r="C14" s="136" t="s">
        <v>72</v>
      </c>
      <c r="D14" s="138" t="s">
        <v>73</v>
      </c>
      <c r="E14" s="160">
        <f t="shared" si="1"/>
        <v>70.7875</v>
      </c>
      <c r="F14" s="161">
        <v>48.4575</v>
      </c>
      <c r="G14" s="160"/>
      <c r="H14" s="160"/>
      <c r="I14" s="160"/>
      <c r="J14" s="164">
        <v>22.33</v>
      </c>
      <c r="K14" s="139"/>
    </row>
    <row r="15" spans="1:11" ht="19.5" customHeight="1">
      <c r="A15" s="136" t="s">
        <v>74</v>
      </c>
      <c r="B15" s="136" t="s">
        <v>75</v>
      </c>
      <c r="C15" s="136" t="s">
        <v>59</v>
      </c>
      <c r="D15" s="138" t="s">
        <v>76</v>
      </c>
      <c r="E15" s="160">
        <f t="shared" si="1"/>
        <v>70.56784</v>
      </c>
      <c r="F15" s="161">
        <v>70.26784</v>
      </c>
      <c r="G15" s="160"/>
      <c r="H15" s="160"/>
      <c r="I15" s="160"/>
      <c r="J15" s="164">
        <v>0.3</v>
      </c>
      <c r="K15" s="139"/>
    </row>
    <row r="16" spans="1:11" ht="19.5" customHeight="1">
      <c r="A16" s="136" t="s">
        <v>77</v>
      </c>
      <c r="B16" s="136" t="s">
        <v>58</v>
      </c>
      <c r="C16" s="136" t="s">
        <v>59</v>
      </c>
      <c r="D16" s="138" t="s">
        <v>78</v>
      </c>
      <c r="E16" s="160">
        <f t="shared" si="1"/>
        <v>87.195036</v>
      </c>
      <c r="F16" s="161">
        <v>87.195036</v>
      </c>
      <c r="G16" s="160"/>
      <c r="H16" s="160"/>
      <c r="I16" s="160"/>
      <c r="J16" s="163"/>
      <c r="K16" s="139"/>
    </row>
    <row r="18" spans="1:11" ht="14.25">
      <c r="A18" s="93" t="s">
        <v>85</v>
      </c>
      <c r="B18" s="93"/>
      <c r="C18" s="93"/>
      <c r="D18" s="93"/>
      <c r="E18" s="93"/>
      <c r="F18" s="93"/>
      <c r="G18" s="93"/>
      <c r="H18" s="93"/>
      <c r="I18" s="93"/>
      <c r="J18" s="93"/>
      <c r="K18" s="93"/>
    </row>
    <row r="19" spans="1:11" ht="14.25">
      <c r="A19" s="93" t="s">
        <v>86</v>
      </c>
      <c r="B19" s="93"/>
      <c r="C19" s="93"/>
      <c r="D19" s="93"/>
      <c r="E19" s="93"/>
      <c r="F19" s="93"/>
      <c r="G19" s="93"/>
      <c r="H19" s="93"/>
      <c r="I19" s="93"/>
      <c r="J19" s="93"/>
      <c r="K19" s="93"/>
    </row>
    <row r="20" spans="1:11" ht="14.25">
      <c r="A20" s="93" t="s">
        <v>87</v>
      </c>
      <c r="B20" s="93"/>
      <c r="C20" s="93"/>
      <c r="D20" s="93"/>
      <c r="E20" s="93"/>
      <c r="F20" s="93"/>
      <c r="G20" s="93"/>
      <c r="H20" s="93"/>
      <c r="I20" s="93"/>
      <c r="J20" s="93"/>
      <c r="K20" s="93"/>
    </row>
    <row r="21" spans="1:11" ht="14.25">
      <c r="A21" s="95" t="s">
        <v>88</v>
      </c>
      <c r="B21" s="93"/>
      <c r="C21" s="93"/>
      <c r="D21" s="93"/>
      <c r="E21" s="93"/>
      <c r="F21" s="93"/>
      <c r="G21" s="93"/>
      <c r="H21" s="93"/>
      <c r="I21" s="93"/>
      <c r="J21" s="93"/>
      <c r="K21" s="93"/>
    </row>
    <row r="22" spans="1:11" ht="14.25">
      <c r="A22" s="95" t="s">
        <v>89</v>
      </c>
      <c r="B22" s="93"/>
      <c r="C22" s="93"/>
      <c r="D22" s="93"/>
      <c r="E22" s="93"/>
      <c r="F22" s="93"/>
      <c r="G22" s="93"/>
      <c r="H22" s="93"/>
      <c r="I22" s="93"/>
      <c r="J22" s="93"/>
      <c r="K22" s="93"/>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horizontalCentered="1"/>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34"/>
  <sheetViews>
    <sheetView workbookViewId="0" topLeftCell="A1">
      <selection activeCell="K10" sqref="K10"/>
    </sheetView>
  </sheetViews>
  <sheetFormatPr defaultColWidth="9.00390625" defaultRowHeight="14.25"/>
  <cols>
    <col min="1" max="1" width="20.625" style="0" customWidth="1"/>
    <col min="2" max="3" width="12.125" style="0" customWidth="1"/>
    <col min="4" max="4" width="11.00390625" style="0" customWidth="1"/>
    <col min="5" max="5" width="10.875" style="0" customWidth="1"/>
    <col min="6" max="6" width="6.25390625" style="0" customWidth="1"/>
    <col min="7" max="7" width="9.375" style="0" customWidth="1"/>
    <col min="8" max="8" width="4.75390625" style="0" customWidth="1"/>
  </cols>
  <sheetData>
    <row r="1" spans="1:8" ht="21" customHeight="1">
      <c r="A1" s="78" t="s">
        <v>3</v>
      </c>
      <c r="B1" s="129"/>
      <c r="C1" s="129"/>
      <c r="D1" s="80"/>
      <c r="E1" s="80"/>
      <c r="F1" s="80"/>
      <c r="G1" s="80"/>
      <c r="H1" s="130" t="s">
        <v>90</v>
      </c>
    </row>
    <row r="2" spans="1:8" ht="25.5">
      <c r="A2" s="82" t="s">
        <v>91</v>
      </c>
      <c r="B2" s="82"/>
      <c r="C2" s="82"/>
      <c r="D2" s="82"/>
      <c r="E2" s="82"/>
      <c r="F2" s="82"/>
      <c r="G2" s="82"/>
      <c r="H2" s="82"/>
    </row>
    <row r="3" ht="25.5" customHeight="1">
      <c r="H3" s="81" t="s">
        <v>6</v>
      </c>
    </row>
    <row r="4" spans="1:8" ht="24" customHeight="1">
      <c r="A4" s="75" t="s">
        <v>92</v>
      </c>
      <c r="B4" s="144"/>
      <c r="C4" s="70" t="s">
        <v>93</v>
      </c>
      <c r="D4" s="70"/>
      <c r="E4" s="70"/>
      <c r="F4" s="70"/>
      <c r="G4" s="70"/>
      <c r="H4" s="145" t="s">
        <v>12</v>
      </c>
    </row>
    <row r="5" spans="1:8" ht="42" customHeight="1">
      <c r="A5" s="70" t="s">
        <v>9</v>
      </c>
      <c r="B5" s="146" t="s">
        <v>10</v>
      </c>
      <c r="C5" s="147" t="s">
        <v>94</v>
      </c>
      <c r="D5" s="70" t="s">
        <v>49</v>
      </c>
      <c r="E5" s="147" t="s">
        <v>95</v>
      </c>
      <c r="F5" s="147" t="s">
        <v>96</v>
      </c>
      <c r="G5" s="147" t="s">
        <v>41</v>
      </c>
      <c r="H5" s="148"/>
    </row>
    <row r="6" spans="1:8" ht="23.25" customHeight="1">
      <c r="A6" s="149" t="s">
        <v>97</v>
      </c>
      <c r="B6" s="150">
        <f>SUM(B7:B8)</f>
        <v>2094.632088</v>
      </c>
      <c r="C6" s="151" t="s">
        <v>14</v>
      </c>
      <c r="D6" s="152">
        <f>SUM(E6:G6)</f>
        <v>1913.1265799999999</v>
      </c>
      <c r="E6" s="153">
        <v>1791.79658</v>
      </c>
      <c r="F6" s="152"/>
      <c r="G6" s="153">
        <v>121.33</v>
      </c>
      <c r="H6" s="135"/>
    </row>
    <row r="7" spans="1:8" ht="19.5" customHeight="1">
      <c r="A7" s="154" t="s">
        <v>98</v>
      </c>
      <c r="B7" s="139">
        <v>2094.632088</v>
      </c>
      <c r="C7" s="155" t="s">
        <v>16</v>
      </c>
      <c r="D7" s="152">
        <f aca="true" t="shared" si="0" ref="D7:D28">SUM(E7:G7)</f>
        <v>0</v>
      </c>
      <c r="E7" s="139"/>
      <c r="F7" s="139"/>
      <c r="G7" s="139"/>
      <c r="H7" s="139"/>
    </row>
    <row r="8" spans="1:8" ht="19.5" customHeight="1">
      <c r="A8" s="154" t="s">
        <v>99</v>
      </c>
      <c r="B8" s="140"/>
      <c r="C8" s="156" t="s">
        <v>18</v>
      </c>
      <c r="D8" s="152">
        <f t="shared" si="0"/>
        <v>0</v>
      </c>
      <c r="E8" s="139"/>
      <c r="F8" s="139"/>
      <c r="G8" s="139"/>
      <c r="H8" s="139"/>
    </row>
    <row r="9" spans="1:8" ht="19.5" customHeight="1">
      <c r="A9" s="154"/>
      <c r="B9" s="140"/>
      <c r="C9" s="155" t="s">
        <v>20</v>
      </c>
      <c r="D9" s="152">
        <f t="shared" si="0"/>
        <v>0</v>
      </c>
      <c r="E9" s="139"/>
      <c r="F9" s="139"/>
      <c r="G9" s="139"/>
      <c r="H9" s="139"/>
    </row>
    <row r="10" spans="1:8" ht="21.75" customHeight="1">
      <c r="A10" s="149" t="s">
        <v>100</v>
      </c>
      <c r="B10" s="150">
        <f>SUM(B11:B12)</f>
        <v>165.8</v>
      </c>
      <c r="C10" s="155" t="s">
        <v>21</v>
      </c>
      <c r="D10" s="152">
        <f t="shared" si="0"/>
        <v>0</v>
      </c>
      <c r="E10" s="139"/>
      <c r="F10" s="139"/>
      <c r="G10" s="139"/>
      <c r="H10" s="139"/>
    </row>
    <row r="11" spans="1:8" ht="19.5" customHeight="1">
      <c r="A11" s="157" t="s">
        <v>98</v>
      </c>
      <c r="B11" s="139">
        <v>165.8</v>
      </c>
      <c r="C11" s="155" t="s">
        <v>22</v>
      </c>
      <c r="D11" s="152">
        <f t="shared" si="0"/>
        <v>0</v>
      </c>
      <c r="E11" s="139"/>
      <c r="F11" s="139"/>
      <c r="G11" s="139"/>
      <c r="H11" s="139"/>
    </row>
    <row r="12" spans="1:8" ht="19.5" customHeight="1">
      <c r="A12" s="157" t="s">
        <v>99</v>
      </c>
      <c r="B12" s="140"/>
      <c r="C12" s="155" t="s">
        <v>23</v>
      </c>
      <c r="D12" s="152">
        <f t="shared" si="0"/>
        <v>0</v>
      </c>
      <c r="E12" s="139"/>
      <c r="F12" s="139"/>
      <c r="G12" s="139"/>
      <c r="H12" s="139"/>
    </row>
    <row r="13" spans="1:8" ht="19.5" customHeight="1">
      <c r="A13" s="157"/>
      <c r="B13" s="140"/>
      <c r="C13" s="155" t="s">
        <v>24</v>
      </c>
      <c r="D13" s="152">
        <f t="shared" si="0"/>
        <v>189.54263200000003</v>
      </c>
      <c r="E13" s="140">
        <v>145.372632</v>
      </c>
      <c r="F13" s="139"/>
      <c r="G13" s="140">
        <v>44.17</v>
      </c>
      <c r="H13" s="139"/>
    </row>
    <row r="14" spans="1:8" ht="19.5" customHeight="1">
      <c r="A14" s="157"/>
      <c r="B14" s="140"/>
      <c r="C14" s="155" t="s">
        <v>25</v>
      </c>
      <c r="D14" s="152">
        <f t="shared" si="0"/>
        <v>70.56784</v>
      </c>
      <c r="E14" s="140">
        <v>70.26784</v>
      </c>
      <c r="F14" s="139"/>
      <c r="G14" s="140">
        <v>0.3</v>
      </c>
      <c r="H14" s="139"/>
    </row>
    <row r="15" spans="1:8" ht="19.5" customHeight="1">
      <c r="A15" s="157"/>
      <c r="B15" s="140"/>
      <c r="C15" s="155" t="s">
        <v>26</v>
      </c>
      <c r="D15" s="152">
        <f t="shared" si="0"/>
        <v>0</v>
      </c>
      <c r="E15" s="139"/>
      <c r="F15" s="139"/>
      <c r="G15" s="139"/>
      <c r="H15" s="139"/>
    </row>
    <row r="16" spans="1:8" ht="19.5" customHeight="1">
      <c r="A16" s="157"/>
      <c r="B16" s="140"/>
      <c r="C16" s="155" t="s">
        <v>27</v>
      </c>
      <c r="D16" s="152">
        <f t="shared" si="0"/>
        <v>0</v>
      </c>
      <c r="E16" s="139"/>
      <c r="F16" s="139"/>
      <c r="G16" s="139"/>
      <c r="H16" s="139"/>
    </row>
    <row r="17" spans="1:8" ht="19.5" customHeight="1">
      <c r="A17" s="157"/>
      <c r="B17" s="140"/>
      <c r="C17" s="155" t="s">
        <v>28</v>
      </c>
      <c r="D17" s="152">
        <f t="shared" si="0"/>
        <v>0</v>
      </c>
      <c r="E17" s="139"/>
      <c r="F17" s="139"/>
      <c r="G17" s="139"/>
      <c r="H17" s="139"/>
    </row>
    <row r="18" spans="1:8" ht="19.5" customHeight="1">
      <c r="A18" s="157"/>
      <c r="B18" s="140"/>
      <c r="C18" s="155" t="s">
        <v>29</v>
      </c>
      <c r="D18" s="152">
        <f t="shared" si="0"/>
        <v>0</v>
      </c>
      <c r="E18" s="139"/>
      <c r="F18" s="139"/>
      <c r="G18" s="139"/>
      <c r="H18" s="139"/>
    </row>
    <row r="19" spans="1:8" ht="19.5" customHeight="1">
      <c r="A19" s="157"/>
      <c r="B19" s="140"/>
      <c r="C19" s="155" t="s">
        <v>30</v>
      </c>
      <c r="D19" s="152">
        <f t="shared" si="0"/>
        <v>0</v>
      </c>
      <c r="E19" s="139"/>
      <c r="F19" s="139"/>
      <c r="G19" s="139"/>
      <c r="H19" s="139"/>
    </row>
    <row r="20" spans="1:8" ht="19.5" customHeight="1">
      <c r="A20" s="157"/>
      <c r="B20" s="140"/>
      <c r="C20" s="155" t="s">
        <v>31</v>
      </c>
      <c r="D20" s="152">
        <f t="shared" si="0"/>
        <v>0</v>
      </c>
      <c r="E20" s="139"/>
      <c r="F20" s="139"/>
      <c r="G20" s="139"/>
      <c r="H20" s="139"/>
    </row>
    <row r="21" spans="1:8" ht="19.5" customHeight="1">
      <c r="A21" s="157"/>
      <c r="B21" s="140"/>
      <c r="C21" s="155" t="s">
        <v>32</v>
      </c>
      <c r="D21" s="152">
        <f t="shared" si="0"/>
        <v>0</v>
      </c>
      <c r="E21" s="139"/>
      <c r="F21" s="139"/>
      <c r="G21" s="139"/>
      <c r="H21" s="139"/>
    </row>
    <row r="22" spans="1:8" ht="19.5" customHeight="1">
      <c r="A22" s="157"/>
      <c r="B22" s="140"/>
      <c r="C22" s="155" t="s">
        <v>33</v>
      </c>
      <c r="D22" s="152">
        <f t="shared" si="0"/>
        <v>0</v>
      </c>
      <c r="E22" s="139"/>
      <c r="F22" s="139"/>
      <c r="G22" s="139"/>
      <c r="H22" s="139"/>
    </row>
    <row r="23" spans="1:8" ht="19.5" customHeight="1">
      <c r="A23" s="157"/>
      <c r="B23" s="140"/>
      <c r="C23" s="155" t="s">
        <v>34</v>
      </c>
      <c r="D23" s="152">
        <f t="shared" si="0"/>
        <v>0</v>
      </c>
      <c r="E23" s="139"/>
      <c r="F23" s="139"/>
      <c r="G23" s="139"/>
      <c r="H23" s="139"/>
    </row>
    <row r="24" spans="1:8" ht="19.5" customHeight="1">
      <c r="A24" s="157"/>
      <c r="B24" s="140"/>
      <c r="C24" s="155" t="s">
        <v>35</v>
      </c>
      <c r="D24" s="152">
        <f t="shared" si="0"/>
        <v>87.195036</v>
      </c>
      <c r="E24" s="140">
        <v>87.195036</v>
      </c>
      <c r="F24" s="139"/>
      <c r="G24" s="139"/>
      <c r="H24" s="139"/>
    </row>
    <row r="25" spans="1:8" ht="19.5" customHeight="1">
      <c r="A25" s="157"/>
      <c r="B25" s="140"/>
      <c r="C25" s="155" t="s">
        <v>36</v>
      </c>
      <c r="D25" s="152">
        <f t="shared" si="0"/>
        <v>0</v>
      </c>
      <c r="E25" s="139"/>
      <c r="F25" s="139"/>
      <c r="G25" s="139"/>
      <c r="H25" s="139"/>
    </row>
    <row r="26" spans="1:8" ht="19.5" customHeight="1">
      <c r="A26" s="157"/>
      <c r="B26" s="140"/>
      <c r="C26" s="155" t="s">
        <v>37</v>
      </c>
      <c r="D26" s="152">
        <f t="shared" si="0"/>
        <v>0</v>
      </c>
      <c r="E26" s="139"/>
      <c r="F26" s="139"/>
      <c r="G26" s="139"/>
      <c r="H26" s="139"/>
    </row>
    <row r="27" spans="1:8" ht="19.5" customHeight="1">
      <c r="A27" s="157"/>
      <c r="B27" s="140"/>
      <c r="C27" s="155" t="s">
        <v>38</v>
      </c>
      <c r="D27" s="152">
        <f t="shared" si="0"/>
        <v>0</v>
      </c>
      <c r="E27" s="139"/>
      <c r="F27" s="139"/>
      <c r="G27" s="139"/>
      <c r="H27" s="139"/>
    </row>
    <row r="28" spans="1:8" ht="19.5" customHeight="1">
      <c r="A28" s="104" t="s">
        <v>43</v>
      </c>
      <c r="B28" s="158">
        <f>B6+B10</f>
        <v>2260.432088</v>
      </c>
      <c r="C28" s="104" t="s">
        <v>44</v>
      </c>
      <c r="D28" s="152">
        <f t="shared" si="0"/>
        <v>2260.432088</v>
      </c>
      <c r="E28" s="159">
        <f aca="true" t="shared" si="1" ref="D28:G28">SUM(E6:E27)</f>
        <v>2094.632088</v>
      </c>
      <c r="F28" s="159">
        <f t="shared" si="1"/>
        <v>0</v>
      </c>
      <c r="G28" s="159">
        <f t="shared" si="1"/>
        <v>165.8</v>
      </c>
      <c r="H28" s="139"/>
    </row>
    <row r="30" spans="1:8" ht="14.25">
      <c r="A30" s="93"/>
      <c r="B30" s="93"/>
      <c r="C30" s="93"/>
      <c r="D30" s="93"/>
      <c r="E30" s="93"/>
      <c r="F30" s="93"/>
      <c r="G30" s="93"/>
      <c r="H30" s="93"/>
    </row>
    <row r="31" spans="1:8" ht="14.25">
      <c r="A31" s="93"/>
      <c r="B31" s="93"/>
      <c r="C31" s="93"/>
      <c r="D31" s="93"/>
      <c r="E31" s="93"/>
      <c r="F31" s="93"/>
      <c r="G31" s="93"/>
      <c r="H31" s="93"/>
    </row>
    <row r="32" spans="1:8" ht="14.25">
      <c r="A32" s="93"/>
      <c r="B32" s="93"/>
      <c r="C32" s="93"/>
      <c r="D32" s="93"/>
      <c r="E32" s="93"/>
      <c r="F32" s="93"/>
      <c r="G32" s="93"/>
      <c r="H32" s="93"/>
    </row>
    <row r="33" spans="1:8" ht="14.25">
      <c r="A33" s="95"/>
      <c r="B33" s="93"/>
      <c r="C33" s="93"/>
      <c r="D33" s="93"/>
      <c r="E33" s="93"/>
      <c r="F33" s="93"/>
      <c r="G33" s="93"/>
      <c r="H33" s="93"/>
    </row>
    <row r="34" spans="1:8" ht="14.25">
      <c r="A34" s="95"/>
      <c r="B34" s="93"/>
      <c r="C34" s="93"/>
      <c r="D34" s="93"/>
      <c r="E34" s="93"/>
      <c r="F34" s="93"/>
      <c r="G34" s="93"/>
      <c r="H34" s="93"/>
    </row>
  </sheetData>
  <sheetProtection/>
  <mergeCells count="5">
    <mergeCell ref="A1:C1"/>
    <mergeCell ref="A2:H2"/>
    <mergeCell ref="A4:B4"/>
    <mergeCell ref="C4:G4"/>
    <mergeCell ref="H4:H5"/>
  </mergeCells>
  <printOptions horizontalCentered="1"/>
  <pageMargins left="0.08" right="0.08"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2"/>
  <sheetViews>
    <sheetView workbookViewId="0" topLeftCell="A4">
      <selection activeCell="G10" sqref="G10"/>
    </sheetView>
  </sheetViews>
  <sheetFormatPr defaultColWidth="9.00390625" defaultRowHeight="14.25"/>
  <cols>
    <col min="1" max="2" width="4.875" style="0" customWidth="1"/>
    <col min="3" max="3" width="5.125" style="0" customWidth="1"/>
    <col min="4" max="4" width="21.00390625" style="0" customWidth="1"/>
    <col min="5" max="5" width="24.125" style="0" customWidth="1"/>
    <col min="6" max="7" width="18.75390625" style="0" customWidth="1"/>
    <col min="8" max="8" width="18.625" style="0" customWidth="1"/>
  </cols>
  <sheetData>
    <row r="1" spans="1:8" ht="21" customHeight="1">
      <c r="A1" s="78" t="s">
        <v>3</v>
      </c>
      <c r="B1" s="129"/>
      <c r="C1" s="129"/>
      <c r="D1" s="129"/>
      <c r="E1" s="80"/>
      <c r="F1" s="80"/>
      <c r="G1" s="80"/>
      <c r="H1" s="130" t="s">
        <v>101</v>
      </c>
    </row>
    <row r="2" spans="1:8" ht="25.5">
      <c r="A2" s="82" t="s">
        <v>102</v>
      </c>
      <c r="B2" s="82"/>
      <c r="C2" s="82"/>
      <c r="D2" s="82"/>
      <c r="E2" s="82"/>
      <c r="F2" s="82"/>
      <c r="G2" s="82"/>
      <c r="H2" s="82"/>
    </row>
    <row r="3" ht="25.5" customHeight="1">
      <c r="H3" s="81" t="s">
        <v>6</v>
      </c>
    </row>
    <row r="4" spans="1:8" ht="19.5" customHeight="1">
      <c r="A4" s="75" t="s">
        <v>47</v>
      </c>
      <c r="B4" s="131"/>
      <c r="C4" s="76"/>
      <c r="D4" s="132" t="s">
        <v>48</v>
      </c>
      <c r="E4" s="132" t="s">
        <v>49</v>
      </c>
      <c r="F4" s="132" t="s">
        <v>81</v>
      </c>
      <c r="G4" s="132" t="s">
        <v>82</v>
      </c>
      <c r="H4" s="132" t="s">
        <v>12</v>
      </c>
    </row>
    <row r="5" spans="1:8" ht="19.5" customHeight="1">
      <c r="A5" s="70" t="s">
        <v>54</v>
      </c>
      <c r="B5" s="70" t="s">
        <v>55</v>
      </c>
      <c r="C5" s="70" t="s">
        <v>56</v>
      </c>
      <c r="D5" s="133"/>
      <c r="E5" s="133"/>
      <c r="F5" s="133"/>
      <c r="G5" s="133"/>
      <c r="H5" s="133"/>
    </row>
    <row r="6" spans="1:8" ht="23.25" customHeight="1">
      <c r="A6" s="75" t="s">
        <v>49</v>
      </c>
      <c r="B6" s="131"/>
      <c r="C6" s="131"/>
      <c r="D6" s="76"/>
      <c r="E6" s="134">
        <f aca="true" t="shared" si="0" ref="E6:G6">SUM(E7:E16)</f>
        <v>2260.432088</v>
      </c>
      <c r="F6" s="134">
        <f t="shared" si="0"/>
        <v>1879.3620879999999</v>
      </c>
      <c r="G6" s="134">
        <f t="shared" si="0"/>
        <v>381.06999999999994</v>
      </c>
      <c r="H6" s="135"/>
    </row>
    <row r="7" spans="1:8" ht="19.5" customHeight="1">
      <c r="A7" s="136">
        <v>201</v>
      </c>
      <c r="B7" s="137" t="s">
        <v>58</v>
      </c>
      <c r="C7" s="137" t="s">
        <v>59</v>
      </c>
      <c r="D7" s="138" t="s">
        <v>60</v>
      </c>
      <c r="E7" s="139">
        <f aca="true" t="shared" si="1" ref="E7:E16">SUM(F7:G7)</f>
        <v>1531.35658</v>
      </c>
      <c r="F7" s="140">
        <v>1531.35658</v>
      </c>
      <c r="G7" s="140"/>
      <c r="H7" s="139"/>
    </row>
    <row r="8" spans="1:8" ht="19.5" customHeight="1">
      <c r="A8" s="137" t="s">
        <v>61</v>
      </c>
      <c r="B8" s="137" t="s">
        <v>58</v>
      </c>
      <c r="C8" s="137" t="s">
        <v>58</v>
      </c>
      <c r="D8" s="141" t="s">
        <v>62</v>
      </c>
      <c r="E8" s="139">
        <f t="shared" si="1"/>
        <v>264.03</v>
      </c>
      <c r="F8" s="139"/>
      <c r="G8" s="142">
        <v>264.03</v>
      </c>
      <c r="H8" s="139"/>
    </row>
    <row r="9" spans="1:8" ht="19.5" customHeight="1">
      <c r="A9" s="137" t="s">
        <v>61</v>
      </c>
      <c r="B9" s="137" t="s">
        <v>58</v>
      </c>
      <c r="C9" s="137" t="s">
        <v>63</v>
      </c>
      <c r="D9" s="141" t="s">
        <v>64</v>
      </c>
      <c r="E9" s="139">
        <f t="shared" si="1"/>
        <v>34.53</v>
      </c>
      <c r="F9" s="139"/>
      <c r="G9" s="142">
        <v>34.53</v>
      </c>
      <c r="H9" s="139"/>
    </row>
    <row r="10" spans="1:8" ht="19.5" customHeight="1">
      <c r="A10" s="136">
        <v>201</v>
      </c>
      <c r="B10" s="136" t="s">
        <v>58</v>
      </c>
      <c r="C10" s="136" t="s">
        <v>65</v>
      </c>
      <c r="D10" s="138" t="s">
        <v>66</v>
      </c>
      <c r="E10" s="139">
        <f t="shared" si="1"/>
        <v>82.51</v>
      </c>
      <c r="F10" s="139"/>
      <c r="G10" s="142">
        <v>82.51</v>
      </c>
      <c r="H10" s="139"/>
    </row>
    <row r="11" spans="1:8" ht="19.5" customHeight="1">
      <c r="A11" s="137" t="s">
        <v>61</v>
      </c>
      <c r="B11" s="136" t="s">
        <v>58</v>
      </c>
      <c r="C11" s="136" t="s">
        <v>67</v>
      </c>
      <c r="D11" s="138" t="s">
        <v>68</v>
      </c>
      <c r="E11" s="139">
        <f t="shared" si="1"/>
        <v>0.7</v>
      </c>
      <c r="F11" s="140">
        <v>0.7</v>
      </c>
      <c r="G11" s="140"/>
      <c r="H11" s="139"/>
    </row>
    <row r="12" spans="1:8" ht="19.5" customHeight="1">
      <c r="A12" s="136" t="s">
        <v>69</v>
      </c>
      <c r="B12" s="136" t="s">
        <v>65</v>
      </c>
      <c r="C12" s="136" t="s">
        <v>59</v>
      </c>
      <c r="D12" s="138" t="s">
        <v>70</v>
      </c>
      <c r="E12" s="139">
        <f t="shared" si="1"/>
        <v>0</v>
      </c>
      <c r="F12" s="142"/>
      <c r="G12" s="139"/>
      <c r="H12" s="139"/>
    </row>
    <row r="13" spans="1:8" ht="19.5" customHeight="1">
      <c r="A13" s="136" t="s">
        <v>69</v>
      </c>
      <c r="B13" s="136" t="s">
        <v>65</v>
      </c>
      <c r="C13" s="136" t="s">
        <v>65</v>
      </c>
      <c r="D13" s="138" t="s">
        <v>71</v>
      </c>
      <c r="E13" s="139">
        <f t="shared" si="1"/>
        <v>118.755132</v>
      </c>
      <c r="F13" s="143">
        <v>118.755132</v>
      </c>
      <c r="G13" s="139"/>
      <c r="H13" s="139"/>
    </row>
    <row r="14" spans="1:8" ht="19.5" customHeight="1">
      <c r="A14" s="136" t="s">
        <v>69</v>
      </c>
      <c r="B14" s="136" t="s">
        <v>65</v>
      </c>
      <c r="C14" s="136" t="s">
        <v>72</v>
      </c>
      <c r="D14" s="138" t="s">
        <v>73</v>
      </c>
      <c r="E14" s="139">
        <f t="shared" si="1"/>
        <v>70.7875</v>
      </c>
      <c r="F14" s="143">
        <v>70.7875</v>
      </c>
      <c r="G14" s="139"/>
      <c r="H14" s="139"/>
    </row>
    <row r="15" spans="1:8" ht="19.5" customHeight="1">
      <c r="A15" s="136" t="s">
        <v>74</v>
      </c>
      <c r="B15" s="136" t="s">
        <v>75</v>
      </c>
      <c r="C15" s="136" t="s">
        <v>59</v>
      </c>
      <c r="D15" s="138" t="s">
        <v>76</v>
      </c>
      <c r="E15" s="139">
        <f t="shared" si="1"/>
        <v>70.56784</v>
      </c>
      <c r="F15" s="143">
        <v>70.56784</v>
      </c>
      <c r="G15" s="139"/>
      <c r="H15" s="139"/>
    </row>
    <row r="16" spans="1:8" ht="19.5" customHeight="1">
      <c r="A16" s="136" t="s">
        <v>77</v>
      </c>
      <c r="B16" s="136" t="s">
        <v>58</v>
      </c>
      <c r="C16" s="136" t="s">
        <v>59</v>
      </c>
      <c r="D16" s="138" t="s">
        <v>78</v>
      </c>
      <c r="E16" s="139">
        <f t="shared" si="1"/>
        <v>87.195036</v>
      </c>
      <c r="F16" s="143">
        <v>87.195036</v>
      </c>
      <c r="G16" s="139"/>
      <c r="H16" s="139"/>
    </row>
    <row r="18" spans="1:8" ht="14.25">
      <c r="A18" s="93" t="s">
        <v>103</v>
      </c>
      <c r="B18" s="93"/>
      <c r="C18" s="93"/>
      <c r="D18" s="93"/>
      <c r="E18" s="93"/>
      <c r="F18" s="93"/>
      <c r="G18" s="93"/>
      <c r="H18" s="93"/>
    </row>
    <row r="19" spans="1:8" ht="14.25">
      <c r="A19" s="93" t="s">
        <v>86</v>
      </c>
      <c r="B19" s="93"/>
      <c r="C19" s="93"/>
      <c r="D19" s="93"/>
      <c r="E19" s="93"/>
      <c r="F19" s="93"/>
      <c r="G19" s="93"/>
      <c r="H19" s="93"/>
    </row>
    <row r="20" spans="1:8" ht="14.25">
      <c r="A20" s="93" t="s">
        <v>87</v>
      </c>
      <c r="B20" s="93"/>
      <c r="C20" s="93"/>
      <c r="D20" s="93"/>
      <c r="E20" s="93"/>
      <c r="F20" s="93"/>
      <c r="G20" s="93"/>
      <c r="H20" s="93"/>
    </row>
    <row r="21" spans="1:8" ht="14.25">
      <c r="A21" s="95" t="s">
        <v>88</v>
      </c>
      <c r="B21" s="93"/>
      <c r="C21" s="93"/>
      <c r="D21" s="93"/>
      <c r="E21" s="93"/>
      <c r="F21" s="93"/>
      <c r="G21" s="93"/>
      <c r="H21" s="93"/>
    </row>
    <row r="22" spans="1:8" ht="14.25">
      <c r="A22" s="95" t="s">
        <v>89</v>
      </c>
      <c r="B22" s="93"/>
      <c r="C22" s="93"/>
      <c r="D22" s="93"/>
      <c r="E22" s="93"/>
      <c r="F22" s="93"/>
      <c r="G22" s="93"/>
      <c r="H22" s="93"/>
    </row>
  </sheetData>
  <sheetProtection/>
  <mergeCells count="9">
    <mergeCell ref="A1:D1"/>
    <mergeCell ref="A2:H2"/>
    <mergeCell ref="A4:C4"/>
    <mergeCell ref="A6:D6"/>
    <mergeCell ref="D4:D5"/>
    <mergeCell ref="E4:E5"/>
    <mergeCell ref="F4:F5"/>
    <mergeCell ref="G4:G5"/>
    <mergeCell ref="H4:H5"/>
  </mergeCells>
  <printOptions horizontalCentered="1"/>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70"/>
  <sheetViews>
    <sheetView workbookViewId="0" topLeftCell="A19">
      <selection activeCell="H46" sqref="H46"/>
    </sheetView>
  </sheetViews>
  <sheetFormatPr defaultColWidth="9.00390625" defaultRowHeight="14.25"/>
  <cols>
    <col min="1" max="1" width="5.375" style="98" customWidth="1"/>
    <col min="2" max="2" width="6.625" style="98" customWidth="1"/>
    <col min="3" max="3" width="27.00390625" style="0" customWidth="1"/>
    <col min="4" max="4" width="13.875" style="0" customWidth="1"/>
    <col min="5" max="6" width="10.875" style="0" customWidth="1"/>
    <col min="7" max="7" width="31.50390625" style="0" customWidth="1"/>
    <col min="8" max="8" width="11.75390625" style="99" customWidth="1"/>
    <col min="10" max="10" width="32.25390625" style="0" customWidth="1"/>
  </cols>
  <sheetData>
    <row r="1" spans="1:8" ht="18.75" customHeight="1">
      <c r="A1" s="78" t="s">
        <v>3</v>
      </c>
      <c r="B1" s="78"/>
      <c r="C1" s="80"/>
      <c r="D1" s="80"/>
      <c r="E1" s="80"/>
      <c r="F1" s="80"/>
      <c r="G1" s="80"/>
      <c r="H1" s="100" t="s">
        <v>104</v>
      </c>
    </row>
    <row r="2" spans="1:8" ht="31.5" customHeight="1">
      <c r="A2" s="82" t="s">
        <v>105</v>
      </c>
      <c r="B2" s="82"/>
      <c r="C2" s="82"/>
      <c r="D2" s="82"/>
      <c r="E2" s="82"/>
      <c r="F2" s="82"/>
      <c r="G2" s="82"/>
      <c r="H2" s="82"/>
    </row>
    <row r="3" ht="21" customHeight="1">
      <c r="H3" s="100" t="s">
        <v>6</v>
      </c>
    </row>
    <row r="4" spans="1:8" ht="19.5" customHeight="1">
      <c r="A4" s="70" t="s">
        <v>106</v>
      </c>
      <c r="B4" s="70"/>
      <c r="C4" s="70"/>
      <c r="D4" s="70"/>
      <c r="E4" s="70" t="s">
        <v>107</v>
      </c>
      <c r="F4" s="70"/>
      <c r="G4" s="70"/>
      <c r="H4" s="70"/>
    </row>
    <row r="5" spans="1:8" ht="19.5" customHeight="1">
      <c r="A5" s="70" t="s">
        <v>47</v>
      </c>
      <c r="B5" s="70"/>
      <c r="C5" s="70" t="s">
        <v>48</v>
      </c>
      <c r="D5" s="70" t="s">
        <v>108</v>
      </c>
      <c r="E5" s="70" t="s">
        <v>47</v>
      </c>
      <c r="F5" s="70"/>
      <c r="G5" s="70" t="s">
        <v>48</v>
      </c>
      <c r="H5" s="101" t="s">
        <v>108</v>
      </c>
    </row>
    <row r="6" spans="1:8" ht="18" customHeight="1">
      <c r="A6" s="102" t="s">
        <v>54</v>
      </c>
      <c r="B6" s="103" t="s">
        <v>55</v>
      </c>
      <c r="C6" s="70"/>
      <c r="D6" s="70"/>
      <c r="E6" s="102" t="s">
        <v>54</v>
      </c>
      <c r="F6" s="103" t="s">
        <v>55</v>
      </c>
      <c r="G6" s="70"/>
      <c r="H6" s="101"/>
    </row>
    <row r="7" spans="1:8" ht="18" customHeight="1">
      <c r="A7" s="102" t="s">
        <v>109</v>
      </c>
      <c r="B7" s="103" t="s">
        <v>109</v>
      </c>
      <c r="C7" s="104" t="s">
        <v>110</v>
      </c>
      <c r="D7" s="105">
        <f>D8+D21+D49+D59+D68</f>
        <v>1804.6320880000005</v>
      </c>
      <c r="E7" s="102" t="s">
        <v>109</v>
      </c>
      <c r="F7" s="103" t="s">
        <v>109</v>
      </c>
      <c r="G7" s="104" t="s">
        <v>110</v>
      </c>
      <c r="H7" s="106">
        <f>H8+H21+H49+H59+H68</f>
        <v>1804.6320880000005</v>
      </c>
    </row>
    <row r="8" spans="1:8" ht="15.75" customHeight="1">
      <c r="A8" s="102">
        <v>501</v>
      </c>
      <c r="B8" s="103"/>
      <c r="C8" s="102" t="s">
        <v>111</v>
      </c>
      <c r="D8" s="107">
        <f>SUM(D9:D20)</f>
        <v>1337.5782160000003</v>
      </c>
      <c r="E8" s="102">
        <v>301</v>
      </c>
      <c r="F8" s="103"/>
      <c r="G8" s="102" t="s">
        <v>111</v>
      </c>
      <c r="H8" s="108">
        <f>SUM(H9:H20)</f>
        <v>1337.5782160000003</v>
      </c>
    </row>
    <row r="9" spans="1:8" ht="15.75" customHeight="1">
      <c r="A9" s="109"/>
      <c r="B9" s="110" t="s">
        <v>59</v>
      </c>
      <c r="C9" s="110" t="s">
        <v>112</v>
      </c>
      <c r="D9" s="111">
        <f>SUM(H9:H12)</f>
        <v>1022.1253000000002</v>
      </c>
      <c r="E9" s="110"/>
      <c r="F9" s="110" t="s">
        <v>59</v>
      </c>
      <c r="G9" s="112" t="s">
        <v>113</v>
      </c>
      <c r="H9" s="113">
        <v>360.0588</v>
      </c>
    </row>
    <row r="10" spans="1:8" ht="15.75" customHeight="1">
      <c r="A10" s="109"/>
      <c r="B10" s="110"/>
      <c r="C10" s="110"/>
      <c r="D10" s="111"/>
      <c r="E10" s="110"/>
      <c r="F10" s="110" t="s">
        <v>58</v>
      </c>
      <c r="G10" s="112" t="s">
        <v>114</v>
      </c>
      <c r="H10" s="113">
        <v>320.0016</v>
      </c>
    </row>
    <row r="11" spans="1:8" ht="15.75" customHeight="1">
      <c r="A11" s="109"/>
      <c r="B11" s="110"/>
      <c r="C11" s="110"/>
      <c r="D11" s="111"/>
      <c r="E11" s="110"/>
      <c r="F11" s="110" t="s">
        <v>115</v>
      </c>
      <c r="G11" s="112" t="s">
        <v>116</v>
      </c>
      <c r="H11" s="113">
        <v>30.0049</v>
      </c>
    </row>
    <row r="12" spans="1:8" ht="15.75" customHeight="1">
      <c r="A12" s="109"/>
      <c r="B12" s="110"/>
      <c r="C12" s="110"/>
      <c r="D12" s="111"/>
      <c r="E12" s="110"/>
      <c r="F12" s="110" t="s">
        <v>117</v>
      </c>
      <c r="G12" s="112" t="s">
        <v>118</v>
      </c>
      <c r="H12" s="113">
        <v>312.06</v>
      </c>
    </row>
    <row r="13" spans="1:8" ht="15.75" customHeight="1">
      <c r="A13" s="109"/>
      <c r="B13" s="112" t="s">
        <v>58</v>
      </c>
      <c r="C13" s="112" t="s">
        <v>119</v>
      </c>
      <c r="D13" s="91">
        <f>SUM(H13:H17)</f>
        <v>215.64047200000002</v>
      </c>
      <c r="E13" s="110"/>
      <c r="F13" s="110" t="s">
        <v>120</v>
      </c>
      <c r="G13" s="112" t="s">
        <v>121</v>
      </c>
      <c r="H13" s="113">
        <v>96.915132</v>
      </c>
    </row>
    <row r="14" spans="1:8" ht="15.75" customHeight="1">
      <c r="A14" s="109"/>
      <c r="B14" s="112"/>
      <c r="C14" s="112"/>
      <c r="D14" s="91"/>
      <c r="E14" s="110"/>
      <c r="F14" s="110" t="s">
        <v>122</v>
      </c>
      <c r="G14" s="112" t="s">
        <v>123</v>
      </c>
      <c r="H14" s="113">
        <v>48.4575</v>
      </c>
    </row>
    <row r="15" spans="1:8" ht="15.75" customHeight="1">
      <c r="A15" s="109"/>
      <c r="B15" s="112"/>
      <c r="C15" s="112"/>
      <c r="D15" s="91"/>
      <c r="E15" s="110"/>
      <c r="F15" s="110" t="s">
        <v>124</v>
      </c>
      <c r="G15" s="112" t="s">
        <v>125</v>
      </c>
      <c r="H15" s="113">
        <v>66.62916</v>
      </c>
    </row>
    <row r="16" spans="1:8" ht="15.75" customHeight="1">
      <c r="A16" s="109"/>
      <c r="B16" s="112"/>
      <c r="C16" s="112"/>
      <c r="D16" s="91"/>
      <c r="E16" s="110"/>
      <c r="F16" s="110" t="s">
        <v>126</v>
      </c>
      <c r="G16" s="112" t="s">
        <v>127</v>
      </c>
      <c r="H16" s="114"/>
    </row>
    <row r="17" spans="1:8" ht="15.75" customHeight="1">
      <c r="A17" s="109"/>
      <c r="B17" s="112"/>
      <c r="C17" s="112"/>
      <c r="D17" s="91"/>
      <c r="E17" s="110"/>
      <c r="F17" s="110" t="s">
        <v>128</v>
      </c>
      <c r="G17" s="112" t="s">
        <v>129</v>
      </c>
      <c r="H17" s="113">
        <v>3.63868</v>
      </c>
    </row>
    <row r="18" spans="1:8" ht="15.75" customHeight="1">
      <c r="A18" s="109"/>
      <c r="B18" s="110" t="s">
        <v>115</v>
      </c>
      <c r="C18" s="112" t="s">
        <v>78</v>
      </c>
      <c r="D18" s="91">
        <f>H18</f>
        <v>87.195036</v>
      </c>
      <c r="E18" s="110"/>
      <c r="F18" s="110" t="s">
        <v>130</v>
      </c>
      <c r="G18" s="112" t="s">
        <v>78</v>
      </c>
      <c r="H18" s="113">
        <v>87.195036</v>
      </c>
    </row>
    <row r="19" spans="1:8" ht="15.75" customHeight="1">
      <c r="A19" s="109"/>
      <c r="B19" s="110" t="s">
        <v>67</v>
      </c>
      <c r="C19" s="112" t="s">
        <v>131</v>
      </c>
      <c r="D19" s="91">
        <f>SUM(H19:H20)</f>
        <v>12.617408</v>
      </c>
      <c r="E19" s="110"/>
      <c r="F19" s="110" t="s">
        <v>72</v>
      </c>
      <c r="G19" s="112" t="s">
        <v>132</v>
      </c>
      <c r="H19" s="113"/>
    </row>
    <row r="20" spans="1:8" ht="15.75" customHeight="1">
      <c r="A20" s="109"/>
      <c r="B20" s="110"/>
      <c r="C20" s="112"/>
      <c r="D20" s="91"/>
      <c r="E20" s="110"/>
      <c r="F20" s="110" t="s">
        <v>67</v>
      </c>
      <c r="G20" s="112" t="s">
        <v>131</v>
      </c>
      <c r="H20" s="113">
        <v>12.617408</v>
      </c>
    </row>
    <row r="21" spans="1:8" ht="15.75" customHeight="1">
      <c r="A21" s="109">
        <v>502</v>
      </c>
      <c r="B21" s="110"/>
      <c r="C21" s="115" t="s">
        <v>133</v>
      </c>
      <c r="D21" s="116">
        <f>SUM(D22:D48)</f>
        <v>305.86</v>
      </c>
      <c r="E21" s="109">
        <v>302</v>
      </c>
      <c r="F21" s="110"/>
      <c r="G21" s="115" t="s">
        <v>134</v>
      </c>
      <c r="H21" s="117">
        <f>SUM(H22:H48)</f>
        <v>305.86</v>
      </c>
    </row>
    <row r="22" spans="1:8" ht="15.75" customHeight="1">
      <c r="A22" s="109"/>
      <c r="B22" s="112" t="s">
        <v>59</v>
      </c>
      <c r="C22" s="112" t="s">
        <v>135</v>
      </c>
      <c r="D22" s="91">
        <f>SUM(H22:H35)</f>
        <v>225.85999999999999</v>
      </c>
      <c r="E22" s="109"/>
      <c r="F22" s="110" t="s">
        <v>59</v>
      </c>
      <c r="G22" s="112" t="s">
        <v>136</v>
      </c>
      <c r="H22" s="113">
        <v>153.26</v>
      </c>
    </row>
    <row r="23" spans="1:8" ht="15.75" customHeight="1">
      <c r="A23" s="109"/>
      <c r="B23" s="112"/>
      <c r="C23" s="112"/>
      <c r="D23" s="91"/>
      <c r="E23" s="109"/>
      <c r="F23" s="110" t="s">
        <v>58</v>
      </c>
      <c r="G23" s="112" t="s">
        <v>137</v>
      </c>
      <c r="H23" s="113"/>
    </row>
    <row r="24" spans="1:8" ht="15.75" customHeight="1">
      <c r="A24" s="109"/>
      <c r="B24" s="112"/>
      <c r="C24" s="112"/>
      <c r="D24" s="91"/>
      <c r="E24" s="109"/>
      <c r="F24" s="110" t="s">
        <v>63</v>
      </c>
      <c r="G24" s="112" t="s">
        <v>138</v>
      </c>
      <c r="H24" s="113"/>
    </row>
    <row r="25" spans="1:8" ht="15.75" customHeight="1">
      <c r="A25" s="109"/>
      <c r="B25" s="112"/>
      <c r="C25" s="112"/>
      <c r="D25" s="91"/>
      <c r="E25" s="109"/>
      <c r="F25" s="110" t="s">
        <v>65</v>
      </c>
      <c r="G25" s="112" t="s">
        <v>139</v>
      </c>
      <c r="H25" s="113"/>
    </row>
    <row r="26" spans="1:8" ht="15.75" customHeight="1">
      <c r="A26" s="109"/>
      <c r="B26" s="112"/>
      <c r="C26" s="112"/>
      <c r="D26" s="91"/>
      <c r="E26" s="109"/>
      <c r="F26" s="110" t="s">
        <v>72</v>
      </c>
      <c r="G26" s="112" t="s">
        <v>140</v>
      </c>
      <c r="H26" s="113"/>
    </row>
    <row r="27" spans="1:8" ht="15.75" customHeight="1">
      <c r="A27" s="109"/>
      <c r="B27" s="112"/>
      <c r="C27" s="112"/>
      <c r="D27" s="91"/>
      <c r="E27" s="109"/>
      <c r="F27" s="110" t="s">
        <v>117</v>
      </c>
      <c r="G27" s="112" t="s">
        <v>141</v>
      </c>
      <c r="H27" s="113"/>
    </row>
    <row r="28" spans="1:8" ht="15.75" customHeight="1">
      <c r="A28" s="109"/>
      <c r="B28" s="112"/>
      <c r="C28" s="112"/>
      <c r="D28" s="91"/>
      <c r="E28" s="109"/>
      <c r="F28" s="110" t="s">
        <v>120</v>
      </c>
      <c r="G28" s="112" t="s">
        <v>142</v>
      </c>
      <c r="H28" s="113"/>
    </row>
    <row r="29" spans="1:8" ht="15.75" customHeight="1">
      <c r="A29" s="109"/>
      <c r="B29" s="112"/>
      <c r="C29" s="112"/>
      <c r="D29" s="91"/>
      <c r="E29" s="109"/>
      <c r="F29" s="110" t="s">
        <v>122</v>
      </c>
      <c r="G29" s="112" t="s">
        <v>143</v>
      </c>
      <c r="H29" s="113"/>
    </row>
    <row r="30" spans="1:8" ht="15.75" customHeight="1">
      <c r="A30" s="109"/>
      <c r="B30" s="112"/>
      <c r="C30" s="112"/>
      <c r="D30" s="91"/>
      <c r="E30" s="109"/>
      <c r="F30" s="110" t="s">
        <v>75</v>
      </c>
      <c r="G30" s="112" t="s">
        <v>144</v>
      </c>
      <c r="H30" s="113"/>
    </row>
    <row r="31" spans="1:8" ht="15.75" customHeight="1">
      <c r="A31" s="109"/>
      <c r="B31" s="112"/>
      <c r="C31" s="112"/>
      <c r="D31" s="91"/>
      <c r="E31" s="109"/>
      <c r="F31" s="110" t="s">
        <v>145</v>
      </c>
      <c r="G31" s="112" t="s">
        <v>146</v>
      </c>
      <c r="H31" s="113"/>
    </row>
    <row r="32" spans="1:8" ht="15.75" customHeight="1">
      <c r="A32" s="109"/>
      <c r="B32" s="112"/>
      <c r="C32" s="112"/>
      <c r="D32" s="91"/>
      <c r="E32" s="109"/>
      <c r="F32" s="110" t="s">
        <v>147</v>
      </c>
      <c r="G32" s="112" t="s">
        <v>148</v>
      </c>
      <c r="H32" s="113"/>
    </row>
    <row r="33" spans="1:8" ht="15.75" customHeight="1">
      <c r="A33" s="109"/>
      <c r="B33" s="112"/>
      <c r="C33" s="112"/>
      <c r="D33" s="91"/>
      <c r="E33" s="109"/>
      <c r="F33" s="110" t="s">
        <v>149</v>
      </c>
      <c r="G33" s="112" t="s">
        <v>150</v>
      </c>
      <c r="H33" s="113"/>
    </row>
    <row r="34" spans="1:8" ht="15.75" customHeight="1">
      <c r="A34" s="109"/>
      <c r="B34" s="112"/>
      <c r="C34" s="112"/>
      <c r="D34" s="91"/>
      <c r="E34" s="109"/>
      <c r="F34" s="110" t="s">
        <v>151</v>
      </c>
      <c r="G34" s="112" t="s">
        <v>152</v>
      </c>
      <c r="H34" s="113">
        <v>72.6</v>
      </c>
    </row>
    <row r="35" spans="1:8" ht="15.75" customHeight="1">
      <c r="A35" s="109"/>
      <c r="B35" s="112"/>
      <c r="C35" s="112"/>
      <c r="D35" s="91"/>
      <c r="E35" s="109"/>
      <c r="F35" s="110">
        <v>40</v>
      </c>
      <c r="G35" s="112" t="s">
        <v>153</v>
      </c>
      <c r="H35" s="113"/>
    </row>
    <row r="36" spans="1:8" ht="15.75" customHeight="1">
      <c r="A36" s="109"/>
      <c r="B36" s="110" t="s">
        <v>58</v>
      </c>
      <c r="C36" s="112" t="s">
        <v>154</v>
      </c>
      <c r="D36" s="91">
        <f>H36</f>
        <v>0</v>
      </c>
      <c r="E36" s="109"/>
      <c r="F36" s="110" t="s">
        <v>155</v>
      </c>
      <c r="G36" s="112" t="s">
        <v>154</v>
      </c>
      <c r="H36" s="113"/>
    </row>
    <row r="37" spans="1:8" ht="15.75" customHeight="1">
      <c r="A37" s="109"/>
      <c r="B37" s="110" t="s">
        <v>115</v>
      </c>
      <c r="C37" s="112" t="s">
        <v>156</v>
      </c>
      <c r="D37" s="91">
        <f>H37</f>
        <v>0</v>
      </c>
      <c r="E37" s="109"/>
      <c r="F37" s="110" t="s">
        <v>157</v>
      </c>
      <c r="G37" s="112" t="s">
        <v>156</v>
      </c>
      <c r="H37" s="113"/>
    </row>
    <row r="38" spans="1:8" ht="15.75" customHeight="1">
      <c r="A38" s="109"/>
      <c r="B38" s="110" t="s">
        <v>63</v>
      </c>
      <c r="C38" s="112" t="s">
        <v>158</v>
      </c>
      <c r="D38" s="91">
        <f>SUM(H38:H40)</f>
        <v>0</v>
      </c>
      <c r="E38" s="109"/>
      <c r="F38" s="110" t="s">
        <v>159</v>
      </c>
      <c r="G38" s="112" t="s">
        <v>160</v>
      </c>
      <c r="H38" s="113"/>
    </row>
    <row r="39" spans="1:8" ht="15.75" customHeight="1">
      <c r="A39" s="109"/>
      <c r="B39" s="110"/>
      <c r="C39" s="112"/>
      <c r="D39" s="91"/>
      <c r="E39" s="109"/>
      <c r="F39" s="110" t="s">
        <v>161</v>
      </c>
      <c r="G39" s="112" t="s">
        <v>162</v>
      </c>
      <c r="H39" s="113"/>
    </row>
    <row r="40" spans="1:8" ht="15.75" customHeight="1">
      <c r="A40" s="109"/>
      <c r="B40" s="110"/>
      <c r="C40" s="112"/>
      <c r="D40" s="91"/>
      <c r="E40" s="109"/>
      <c r="F40" s="110" t="s">
        <v>163</v>
      </c>
      <c r="G40" s="112" t="s">
        <v>164</v>
      </c>
      <c r="H40" s="113"/>
    </row>
    <row r="41" spans="1:8" ht="15.75" customHeight="1">
      <c r="A41" s="109"/>
      <c r="B41" s="110" t="s">
        <v>65</v>
      </c>
      <c r="C41" s="112" t="s">
        <v>165</v>
      </c>
      <c r="D41" s="91">
        <f>SUM(H41:H43)</f>
        <v>36</v>
      </c>
      <c r="E41" s="109"/>
      <c r="F41" s="110" t="s">
        <v>115</v>
      </c>
      <c r="G41" s="112" t="s">
        <v>166</v>
      </c>
      <c r="H41" s="113"/>
    </row>
    <row r="42" spans="1:8" ht="15.75" customHeight="1">
      <c r="A42" s="109"/>
      <c r="B42" s="110"/>
      <c r="C42" s="112"/>
      <c r="D42" s="91"/>
      <c r="E42" s="109"/>
      <c r="F42" s="110" t="s">
        <v>167</v>
      </c>
      <c r="G42" s="112" t="s">
        <v>168</v>
      </c>
      <c r="H42" s="113">
        <v>36</v>
      </c>
    </row>
    <row r="43" spans="1:8" ht="15.75" customHeight="1">
      <c r="A43" s="109"/>
      <c r="B43" s="110"/>
      <c r="C43" s="112"/>
      <c r="D43" s="91"/>
      <c r="E43" s="109"/>
      <c r="F43" s="110">
        <v>27</v>
      </c>
      <c r="G43" s="112" t="s">
        <v>165</v>
      </c>
      <c r="H43" s="113"/>
    </row>
    <row r="44" spans="1:8" ht="15.75" customHeight="1">
      <c r="A44" s="109"/>
      <c r="B44" s="110" t="s">
        <v>72</v>
      </c>
      <c r="C44" s="112" t="s">
        <v>169</v>
      </c>
      <c r="D44" s="91">
        <f aca="true" t="shared" si="0" ref="D44:D48">H44</f>
        <v>6</v>
      </c>
      <c r="E44" s="109"/>
      <c r="F44" s="110" t="s">
        <v>170</v>
      </c>
      <c r="G44" s="112" t="s">
        <v>169</v>
      </c>
      <c r="H44" s="113">
        <v>6</v>
      </c>
    </row>
    <row r="45" spans="1:8" ht="15.75" customHeight="1">
      <c r="A45" s="109"/>
      <c r="B45" s="110" t="s">
        <v>117</v>
      </c>
      <c r="C45" s="112" t="s">
        <v>171</v>
      </c>
      <c r="D45" s="91">
        <f t="shared" si="0"/>
        <v>0</v>
      </c>
      <c r="E45" s="109"/>
      <c r="F45" s="110" t="s">
        <v>128</v>
      </c>
      <c r="G45" s="112" t="s">
        <v>171</v>
      </c>
      <c r="H45" s="113"/>
    </row>
    <row r="46" spans="1:8" ht="15.75" customHeight="1">
      <c r="A46" s="109"/>
      <c r="B46" s="110" t="s">
        <v>120</v>
      </c>
      <c r="C46" s="112" t="s">
        <v>172</v>
      </c>
      <c r="D46" s="91">
        <f t="shared" si="0"/>
        <v>38</v>
      </c>
      <c r="E46" s="109"/>
      <c r="F46" s="110" t="s">
        <v>173</v>
      </c>
      <c r="G46" s="112" t="s">
        <v>172</v>
      </c>
      <c r="H46" s="113">
        <v>38</v>
      </c>
    </row>
    <row r="47" spans="1:8" ht="15.75" customHeight="1">
      <c r="A47" s="109"/>
      <c r="B47" s="110" t="s">
        <v>122</v>
      </c>
      <c r="C47" s="112" t="s">
        <v>174</v>
      </c>
      <c r="D47" s="91">
        <f t="shared" si="0"/>
        <v>0</v>
      </c>
      <c r="E47" s="109"/>
      <c r="F47" s="110" t="s">
        <v>130</v>
      </c>
      <c r="G47" s="112" t="s">
        <v>174</v>
      </c>
      <c r="H47" s="113"/>
    </row>
    <row r="48" spans="1:8" ht="15.75" customHeight="1">
      <c r="A48" s="109"/>
      <c r="B48" s="110" t="s">
        <v>67</v>
      </c>
      <c r="C48" s="112" t="s">
        <v>175</v>
      </c>
      <c r="D48" s="91">
        <f t="shared" si="0"/>
        <v>0</v>
      </c>
      <c r="E48" s="109"/>
      <c r="F48" s="110" t="s">
        <v>67</v>
      </c>
      <c r="G48" s="112" t="s">
        <v>175</v>
      </c>
      <c r="H48" s="113"/>
    </row>
    <row r="49" spans="1:8" ht="15.75" customHeight="1">
      <c r="A49" s="109">
        <v>503</v>
      </c>
      <c r="B49" s="110"/>
      <c r="C49" s="115" t="s">
        <v>176</v>
      </c>
      <c r="D49" s="116">
        <f>SUM(D50:D58)</f>
        <v>0</v>
      </c>
      <c r="E49" s="109">
        <v>310</v>
      </c>
      <c r="F49" s="109"/>
      <c r="G49" s="115" t="s">
        <v>177</v>
      </c>
      <c r="H49" s="117">
        <f>SUM(H50:H58)</f>
        <v>0</v>
      </c>
    </row>
    <row r="50" spans="1:8" ht="15.75" customHeight="1">
      <c r="A50" s="118"/>
      <c r="B50" s="110" t="s">
        <v>178</v>
      </c>
      <c r="C50" s="119" t="s">
        <v>179</v>
      </c>
      <c r="D50" s="116">
        <f>H51</f>
        <v>0</v>
      </c>
      <c r="E50" s="109"/>
      <c r="F50" s="110" t="s">
        <v>59</v>
      </c>
      <c r="G50" s="119" t="s">
        <v>179</v>
      </c>
      <c r="H50" s="113"/>
    </row>
    <row r="51" spans="1:8" ht="15.75" customHeight="1">
      <c r="A51" s="120"/>
      <c r="B51" s="110" t="s">
        <v>115</v>
      </c>
      <c r="C51" s="112" t="s">
        <v>180</v>
      </c>
      <c r="D51" s="91">
        <f>H51</f>
        <v>0</v>
      </c>
      <c r="E51" s="109"/>
      <c r="F51" s="121">
        <v>13</v>
      </c>
      <c r="G51" s="112" t="s">
        <v>180</v>
      </c>
      <c r="H51" s="113"/>
    </row>
    <row r="52" spans="1:8" ht="15.75" customHeight="1">
      <c r="A52" s="120"/>
      <c r="B52" s="110" t="s">
        <v>72</v>
      </c>
      <c r="C52" s="110" t="s">
        <v>181</v>
      </c>
      <c r="D52" s="111">
        <f>SUM(H52:H54)</f>
        <v>0</v>
      </c>
      <c r="E52" s="109"/>
      <c r="F52" s="110" t="s">
        <v>58</v>
      </c>
      <c r="G52" s="119" t="s">
        <v>182</v>
      </c>
      <c r="H52" s="113"/>
    </row>
    <row r="53" spans="1:8" ht="15.75" customHeight="1">
      <c r="A53" s="120"/>
      <c r="B53" s="110"/>
      <c r="C53" s="110"/>
      <c r="D53" s="111"/>
      <c r="E53" s="109"/>
      <c r="F53" s="110" t="s">
        <v>115</v>
      </c>
      <c r="G53" s="119" t="s">
        <v>183</v>
      </c>
      <c r="H53" s="113"/>
    </row>
    <row r="54" spans="1:8" ht="15.75" customHeight="1">
      <c r="A54" s="120"/>
      <c r="B54" s="110"/>
      <c r="C54" s="110"/>
      <c r="D54" s="111"/>
      <c r="E54" s="109"/>
      <c r="F54" s="110" t="s">
        <v>184</v>
      </c>
      <c r="G54" s="119" t="s">
        <v>185</v>
      </c>
      <c r="H54" s="113"/>
    </row>
    <row r="55" spans="1:8" ht="15.75" customHeight="1">
      <c r="A55" s="120"/>
      <c r="B55" s="110" t="s">
        <v>67</v>
      </c>
      <c r="C55" s="112" t="s">
        <v>186</v>
      </c>
      <c r="D55" s="91">
        <f>SUM(H55:H58)</f>
        <v>0</v>
      </c>
      <c r="E55" s="109"/>
      <c r="F55" s="110" t="s">
        <v>120</v>
      </c>
      <c r="G55" s="112" t="s">
        <v>187</v>
      </c>
      <c r="H55" s="113"/>
    </row>
    <row r="56" spans="1:8" ht="15.75" customHeight="1">
      <c r="A56" s="120"/>
      <c r="B56" s="110"/>
      <c r="C56" s="112"/>
      <c r="D56" s="91"/>
      <c r="E56" s="109"/>
      <c r="F56" s="121">
        <v>19</v>
      </c>
      <c r="G56" s="112" t="s">
        <v>188</v>
      </c>
      <c r="H56" s="113"/>
    </row>
    <row r="57" spans="1:8" ht="15.75" customHeight="1">
      <c r="A57" s="120"/>
      <c r="B57" s="110"/>
      <c r="C57" s="112"/>
      <c r="D57" s="91"/>
      <c r="E57" s="109"/>
      <c r="F57" s="110" t="s">
        <v>189</v>
      </c>
      <c r="G57" s="122" t="s">
        <v>190</v>
      </c>
      <c r="H57" s="113"/>
    </row>
    <row r="58" spans="1:8" ht="15.75" customHeight="1">
      <c r="A58" s="123"/>
      <c r="B58" s="110"/>
      <c r="C58" s="112"/>
      <c r="D58" s="91"/>
      <c r="E58" s="109"/>
      <c r="F58" s="110" t="s">
        <v>67</v>
      </c>
      <c r="G58" s="112" t="s">
        <v>186</v>
      </c>
      <c r="H58" s="113"/>
    </row>
    <row r="59" spans="1:8" ht="15.75" customHeight="1">
      <c r="A59" s="109">
        <v>509</v>
      </c>
      <c r="B59" s="110"/>
      <c r="C59" s="115" t="s">
        <v>191</v>
      </c>
      <c r="D59" s="116">
        <f>SUM(D60:D67)</f>
        <v>161.19387200000003</v>
      </c>
      <c r="E59" s="109">
        <v>303</v>
      </c>
      <c r="F59" s="110"/>
      <c r="G59" s="115" t="s">
        <v>191</v>
      </c>
      <c r="H59" s="117">
        <f>SUM(H60:H67)</f>
        <v>161.193872</v>
      </c>
    </row>
    <row r="60" spans="1:8" ht="15.75" customHeight="1">
      <c r="A60" s="118"/>
      <c r="B60" s="110" t="s">
        <v>59</v>
      </c>
      <c r="C60" s="112" t="s">
        <v>192</v>
      </c>
      <c r="D60" s="91">
        <f>SUM(H60:H62)</f>
        <v>1.8</v>
      </c>
      <c r="E60" s="109"/>
      <c r="F60" s="110" t="s">
        <v>63</v>
      </c>
      <c r="G60" s="124" t="s">
        <v>193</v>
      </c>
      <c r="H60" s="113"/>
    </row>
    <row r="61" spans="1:8" ht="15.75" customHeight="1">
      <c r="A61" s="120"/>
      <c r="B61" s="110"/>
      <c r="C61" s="112"/>
      <c r="D61" s="91"/>
      <c r="E61" s="109"/>
      <c r="F61" s="110" t="s">
        <v>65</v>
      </c>
      <c r="G61" s="112" t="s">
        <v>194</v>
      </c>
      <c r="H61" s="113">
        <v>1.8</v>
      </c>
    </row>
    <row r="62" spans="1:8" ht="15.75" customHeight="1">
      <c r="A62" s="120"/>
      <c r="B62" s="110"/>
      <c r="C62" s="112"/>
      <c r="D62" s="91"/>
      <c r="E62" s="109"/>
      <c r="F62" s="110" t="s">
        <v>122</v>
      </c>
      <c r="G62" s="112" t="s">
        <v>195</v>
      </c>
      <c r="H62" s="113"/>
    </row>
    <row r="63" spans="1:8" ht="15.75" customHeight="1">
      <c r="A63" s="120"/>
      <c r="B63" s="110" t="s">
        <v>58</v>
      </c>
      <c r="C63" s="124" t="s">
        <v>196</v>
      </c>
      <c r="D63" s="125">
        <f>H63</f>
        <v>0</v>
      </c>
      <c r="E63" s="109"/>
      <c r="F63" s="110" t="s">
        <v>120</v>
      </c>
      <c r="G63" s="112" t="s">
        <v>196</v>
      </c>
      <c r="H63" s="113"/>
    </row>
    <row r="64" spans="1:8" ht="15.75" customHeight="1">
      <c r="A64" s="120"/>
      <c r="B64" s="110" t="s">
        <v>65</v>
      </c>
      <c r="C64" s="124" t="s">
        <v>197</v>
      </c>
      <c r="D64" s="125">
        <f>SUM(H64:H66)</f>
        <v>140.066672</v>
      </c>
      <c r="E64" s="109"/>
      <c r="F64" s="110" t="s">
        <v>59</v>
      </c>
      <c r="G64" s="112" t="s">
        <v>198</v>
      </c>
      <c r="H64" s="113">
        <v>14.9075</v>
      </c>
    </row>
    <row r="65" spans="1:8" ht="15.75" customHeight="1">
      <c r="A65" s="120"/>
      <c r="B65" s="110"/>
      <c r="C65" s="124"/>
      <c r="D65" s="125"/>
      <c r="E65" s="109"/>
      <c r="F65" s="110" t="s">
        <v>58</v>
      </c>
      <c r="G65" s="124" t="s">
        <v>199</v>
      </c>
      <c r="H65" s="113">
        <v>125.159172</v>
      </c>
    </row>
    <row r="66" spans="1:8" ht="15.75" customHeight="1">
      <c r="A66" s="120"/>
      <c r="B66" s="110"/>
      <c r="C66" s="124"/>
      <c r="D66" s="125"/>
      <c r="E66" s="109"/>
      <c r="F66" s="110" t="s">
        <v>115</v>
      </c>
      <c r="G66" s="124" t="s">
        <v>200</v>
      </c>
      <c r="H66" s="114"/>
    </row>
    <row r="67" spans="1:8" ht="15.75" customHeight="1">
      <c r="A67" s="123"/>
      <c r="B67" s="110" t="s">
        <v>67</v>
      </c>
      <c r="C67" s="124" t="s">
        <v>201</v>
      </c>
      <c r="D67" s="125">
        <f>H67</f>
        <v>19.3272</v>
      </c>
      <c r="E67" s="109"/>
      <c r="F67" s="110" t="s">
        <v>67</v>
      </c>
      <c r="G67" s="112" t="s">
        <v>201</v>
      </c>
      <c r="H67" s="113">
        <v>19.3272</v>
      </c>
    </row>
    <row r="68" spans="1:8" ht="15.75" customHeight="1">
      <c r="A68" s="109">
        <v>599</v>
      </c>
      <c r="B68" s="126"/>
      <c r="C68" s="109" t="s">
        <v>84</v>
      </c>
      <c r="D68" s="127">
        <f>D69</f>
        <v>0</v>
      </c>
      <c r="E68" s="109">
        <v>399</v>
      </c>
      <c r="F68" s="126"/>
      <c r="G68" s="109" t="s">
        <v>84</v>
      </c>
      <c r="H68" s="117">
        <f>H69</f>
        <v>0</v>
      </c>
    </row>
    <row r="69" spans="1:8" ht="15.75" customHeight="1">
      <c r="A69" s="109"/>
      <c r="B69" s="110" t="s">
        <v>67</v>
      </c>
      <c r="C69" s="119" t="s">
        <v>84</v>
      </c>
      <c r="D69" s="111">
        <f>H69</f>
        <v>0</v>
      </c>
      <c r="E69" s="74"/>
      <c r="F69" s="110" t="s">
        <v>67</v>
      </c>
      <c r="G69" s="119" t="s">
        <v>84</v>
      </c>
      <c r="H69" s="113"/>
    </row>
    <row r="70" ht="14.25">
      <c r="D70" s="128"/>
    </row>
  </sheetData>
  <sheetProtection/>
  <mergeCells count="43">
    <mergeCell ref="A2:H2"/>
    <mergeCell ref="A4:D4"/>
    <mergeCell ref="E4:H4"/>
    <mergeCell ref="A5:B5"/>
    <mergeCell ref="E5:F5"/>
    <mergeCell ref="A9:A20"/>
    <mergeCell ref="A22:A48"/>
    <mergeCell ref="A50:A58"/>
    <mergeCell ref="A60:A67"/>
    <mergeCell ref="B9:B12"/>
    <mergeCell ref="B13:B17"/>
    <mergeCell ref="B19:B20"/>
    <mergeCell ref="B22:B35"/>
    <mergeCell ref="B38:B40"/>
    <mergeCell ref="B41:B43"/>
    <mergeCell ref="B52:B54"/>
    <mergeCell ref="B55:B58"/>
    <mergeCell ref="B60:B62"/>
    <mergeCell ref="B64:B66"/>
    <mergeCell ref="C5:C6"/>
    <mergeCell ref="C9:C12"/>
    <mergeCell ref="C13:C17"/>
    <mergeCell ref="C19:C20"/>
    <mergeCell ref="C22:C35"/>
    <mergeCell ref="C38:C40"/>
    <mergeCell ref="C41:C43"/>
    <mergeCell ref="C52:C54"/>
    <mergeCell ref="C55:C58"/>
    <mergeCell ref="C60:C62"/>
    <mergeCell ref="C64:C66"/>
    <mergeCell ref="D5:D6"/>
    <mergeCell ref="D9:D12"/>
    <mergeCell ref="D13:D17"/>
    <mergeCell ref="D19:D20"/>
    <mergeCell ref="D22:D35"/>
    <mergeCell ref="D38:D40"/>
    <mergeCell ref="D41:D43"/>
    <mergeCell ref="D52:D54"/>
    <mergeCell ref="D55:D58"/>
    <mergeCell ref="D60:D62"/>
    <mergeCell ref="D64:D66"/>
    <mergeCell ref="G5:G6"/>
    <mergeCell ref="H5:H6"/>
  </mergeCells>
  <printOptions/>
  <pageMargins left="0.75" right="0.55" top="0.55" bottom="0.55"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0"/>
  <sheetViews>
    <sheetView workbookViewId="0" topLeftCell="A4">
      <selection activeCell="C8" sqref="C8"/>
    </sheetView>
  </sheetViews>
  <sheetFormatPr defaultColWidth="9.00390625" defaultRowHeight="14.25"/>
  <cols>
    <col min="1" max="1" width="23.25390625" style="0" customWidth="1"/>
    <col min="2" max="3" width="19.25390625" style="77" customWidth="1"/>
    <col min="4" max="4" width="21.125" style="77" customWidth="1"/>
    <col min="5" max="5" width="31.75390625" style="0" customWidth="1"/>
    <col min="6" max="6" width="15.75390625" style="0" customWidth="1"/>
  </cols>
  <sheetData>
    <row r="1" spans="1:6" ht="20.25" customHeight="1">
      <c r="A1" s="78" t="s">
        <v>3</v>
      </c>
      <c r="B1" s="79"/>
      <c r="C1" s="3"/>
      <c r="D1" s="3"/>
      <c r="E1" s="80"/>
      <c r="F1" s="81" t="s">
        <v>202</v>
      </c>
    </row>
    <row r="2" spans="1:6" ht="25.5">
      <c r="A2" s="82" t="s">
        <v>203</v>
      </c>
      <c r="B2" s="82"/>
      <c r="C2" s="82"/>
      <c r="D2" s="82"/>
      <c r="E2" s="82"/>
      <c r="F2" s="82"/>
    </row>
    <row r="3" ht="21.75" customHeight="1">
      <c r="F3" s="81" t="s">
        <v>6</v>
      </c>
    </row>
    <row r="4" spans="1:6" ht="57.75" customHeight="1">
      <c r="A4" s="83" t="s">
        <v>204</v>
      </c>
      <c r="B4" s="83" t="s">
        <v>205</v>
      </c>
      <c r="C4" s="83" t="s">
        <v>206</v>
      </c>
      <c r="D4" s="84" t="s">
        <v>207</v>
      </c>
      <c r="E4" s="84" t="s">
        <v>208</v>
      </c>
      <c r="F4" s="83" t="s">
        <v>209</v>
      </c>
    </row>
    <row r="5" spans="1:6" ht="30" customHeight="1">
      <c r="A5" s="85" t="s">
        <v>49</v>
      </c>
      <c r="B5" s="86">
        <f>SUM(B6:B8)</f>
        <v>54.13</v>
      </c>
      <c r="C5" s="86">
        <f>SUM(C6:C8)</f>
        <v>44</v>
      </c>
      <c r="D5" s="87">
        <f>C5/'一般公共预算支出表'!E6</f>
        <v>0.01946530498906986</v>
      </c>
      <c r="E5" s="88" t="s">
        <v>210</v>
      </c>
      <c r="F5" s="74"/>
    </row>
    <row r="6" spans="1:6" ht="25.5" customHeight="1">
      <c r="A6" s="85" t="s">
        <v>211</v>
      </c>
      <c r="B6" s="89"/>
      <c r="C6" s="89"/>
      <c r="D6" s="87">
        <f>C6/'一般公共预算支出表'!E6</f>
        <v>0</v>
      </c>
      <c r="E6" s="88"/>
      <c r="F6" s="74"/>
    </row>
    <row r="7" spans="1:6" ht="39" customHeight="1">
      <c r="A7" s="85" t="s">
        <v>212</v>
      </c>
      <c r="B7" s="90">
        <v>6</v>
      </c>
      <c r="C7" s="90">
        <v>6</v>
      </c>
      <c r="D7" s="87">
        <f>C7/'一般公共预算支出表'!E6</f>
        <v>0.002654359771236799</v>
      </c>
      <c r="E7" s="88" t="s">
        <v>213</v>
      </c>
      <c r="F7" s="74"/>
    </row>
    <row r="8" spans="1:6" ht="33" customHeight="1">
      <c r="A8" s="85" t="s">
        <v>214</v>
      </c>
      <c r="B8" s="90">
        <f>SUM(B9:B10)</f>
        <v>48.13</v>
      </c>
      <c r="C8" s="90">
        <f>SUM(C9:C10)</f>
        <v>38</v>
      </c>
      <c r="D8" s="87">
        <f>C8/'一般公共预算支出表'!E6</f>
        <v>0.01681094521783306</v>
      </c>
      <c r="E8" s="88" t="s">
        <v>215</v>
      </c>
      <c r="F8" s="74"/>
    </row>
    <row r="9" spans="1:6" ht="42" customHeight="1">
      <c r="A9" s="85" t="s">
        <v>216</v>
      </c>
      <c r="B9" s="90">
        <v>48.13</v>
      </c>
      <c r="C9" s="91">
        <v>38</v>
      </c>
      <c r="D9" s="87">
        <f>C9/'一般公共预算支出表'!E6</f>
        <v>0.01681094521783306</v>
      </c>
      <c r="E9" s="88" t="s">
        <v>215</v>
      </c>
      <c r="F9" s="74"/>
    </row>
    <row r="10" spans="1:6" ht="21.75" customHeight="1">
      <c r="A10" s="85" t="s">
        <v>217</v>
      </c>
      <c r="B10" s="89"/>
      <c r="C10" s="89"/>
      <c r="D10" s="87">
        <f>C10/'一般公共预算支出表'!E6</f>
        <v>0</v>
      </c>
      <c r="E10" s="92"/>
      <c r="F10" s="74"/>
    </row>
    <row r="12" spans="1:6" ht="14.25">
      <c r="A12" s="93" t="s">
        <v>218</v>
      </c>
      <c r="B12" s="94"/>
      <c r="C12" s="94"/>
      <c r="D12" s="94"/>
      <c r="E12" s="93"/>
      <c r="F12" s="93"/>
    </row>
    <row r="13" spans="1:6" ht="14.25">
      <c r="A13" s="95" t="s">
        <v>219</v>
      </c>
      <c r="B13" s="96"/>
      <c r="C13" s="94"/>
      <c r="D13" s="94"/>
      <c r="E13" s="93"/>
      <c r="F13" s="93"/>
    </row>
    <row r="14" spans="1:6" ht="14.25">
      <c r="A14" s="95" t="s">
        <v>220</v>
      </c>
      <c r="B14" s="96"/>
      <c r="C14" s="94"/>
      <c r="D14" s="94"/>
      <c r="E14" s="93"/>
      <c r="F14" s="93"/>
    </row>
    <row r="15" spans="1:6" ht="14.25">
      <c r="A15" s="95" t="s">
        <v>221</v>
      </c>
      <c r="B15" s="96"/>
      <c r="C15" s="94"/>
      <c r="D15" s="94"/>
      <c r="E15" s="93"/>
      <c r="F15" s="93"/>
    </row>
    <row r="16" spans="1:6" ht="14.25">
      <c r="A16" s="95" t="s">
        <v>222</v>
      </c>
      <c r="B16" s="96"/>
      <c r="C16" s="94"/>
      <c r="D16" s="94"/>
      <c r="E16" s="93"/>
      <c r="F16" s="93"/>
    </row>
    <row r="17" spans="1:6" ht="14.25">
      <c r="A17" s="97" t="s">
        <v>223</v>
      </c>
      <c r="F17" s="93"/>
    </row>
    <row r="18" spans="1:6" ht="14.25">
      <c r="A18" s="95" t="s">
        <v>224</v>
      </c>
      <c r="F18" s="93"/>
    </row>
    <row r="19" ht="14.25">
      <c r="A19" s="97"/>
    </row>
    <row r="20" ht="14.25">
      <c r="A20" s="95"/>
    </row>
  </sheetData>
  <sheetProtection/>
  <mergeCells count="1">
    <mergeCell ref="A2:F2"/>
  </mergeCells>
  <printOptions/>
  <pageMargins left="0.43" right="0.3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用友政务软件-杨秀林</cp:lastModifiedBy>
  <cp:lastPrinted>2019-01-29T01:55:24Z</cp:lastPrinted>
  <dcterms:created xsi:type="dcterms:W3CDTF">1996-12-17T01:32:42Z</dcterms:created>
  <dcterms:modified xsi:type="dcterms:W3CDTF">2022-04-21T06:28:36Z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y fmtid="{D5CDD505-2E9C-101B-9397-08002B2CF9AE}" pid="4" name="I">
    <vt:lpwstr>557819297DD441F9BD8EBD209E21DE96</vt:lpwstr>
  </property>
</Properties>
</file>